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 activeTab="1"/>
  </bookViews>
  <sheets>
    <sheet name="ТОЛЬЯТТИ-ОСНОВНОЙ ДЛЯ КП" sheetId="1" r:id="rId1"/>
    <sheet name="ТЛТ_САМАРА_ТИМОФЕЕВКА-ОСНОВНОЙ" sheetId="2" r:id="rId2"/>
    <sheet name="Прайс 17.03.2025 Тольятти" sheetId="3" r:id="rId3"/>
    <sheet name="ТЛТ_САМАРА_ТИМОФЕЕВКА -ДОБАВКИ " sheetId="4" r:id="rId4"/>
    <sheet name="--------" sheetId="5" r:id="rId5"/>
    <sheet name="ТЛТ_ТИМОФЕЕВКА КОРМУШКИ ПОИЛКИ " sheetId="6" r:id="rId6"/>
    <sheet name="-----------" sheetId="7" r:id="rId7"/>
    <sheet name="ТЛТ_ТИМОФЕЕВКА ОЦИНКОВАННЫЕ " sheetId="8" r:id="rId8"/>
    <sheet name="----------" sheetId="9" r:id="rId9"/>
    <sheet name="Тольятти_Тимофеевка клетки" sheetId="10" r:id="rId10"/>
    <sheet name="---------------" sheetId="11" r:id="rId11"/>
    <sheet name="Уценка клетки ТОЛЬЯТТИ  8.09.22" sheetId="12" r:id="rId12"/>
  </sheets>
  <definedNames>
    <definedName name="_xlnm.Print_Area" localSheetId="1">'ТЛТ_САМАРА_ТИМОФЕЕВКА-ОСНОВНОЙ'!$A$1:$W$177</definedName>
  </definedNames>
  <calcPr calcId="125725" refMode="R1C1"/>
</workbook>
</file>

<file path=xl/calcChain.xml><?xml version="1.0" encoding="utf-8"?>
<calcChain xmlns="http://schemas.openxmlformats.org/spreadsheetml/2006/main">
  <c r="N70" i="4"/>
  <c r="I70"/>
  <c r="H70"/>
  <c r="N69"/>
  <c r="I69"/>
  <c r="H69"/>
  <c r="N68"/>
  <c r="I68"/>
  <c r="H68" s="1"/>
  <c r="N67"/>
  <c r="I67"/>
  <c r="H67"/>
  <c r="N66"/>
  <c r="I66"/>
  <c r="H66"/>
  <c r="N65"/>
  <c r="I65"/>
  <c r="H65" s="1"/>
  <c r="N64"/>
  <c r="I64"/>
  <c r="H64" s="1"/>
  <c r="N63"/>
  <c r="I63"/>
  <c r="H63"/>
  <c r="N62"/>
  <c r="I62"/>
  <c r="H62" s="1"/>
  <c r="N61"/>
  <c r="I61"/>
  <c r="H61" s="1"/>
  <c r="N60"/>
  <c r="I60"/>
  <c r="H60" s="1"/>
  <c r="N59"/>
  <c r="I59"/>
  <c r="H59" s="1"/>
  <c r="N58"/>
  <c r="I58"/>
  <c r="H58"/>
  <c r="N57"/>
  <c r="I57"/>
  <c r="H57"/>
  <c r="N56"/>
  <c r="I56"/>
  <c r="H56"/>
  <c r="N55"/>
  <c r="I55"/>
  <c r="H55"/>
  <c r="N54"/>
  <c r="I54"/>
  <c r="H54"/>
  <c r="N53"/>
  <c r="I53"/>
  <c r="H53" s="1"/>
  <c r="N52"/>
  <c r="I52"/>
  <c r="H52" s="1"/>
  <c r="N51"/>
  <c r="I51"/>
  <c r="H51" s="1"/>
  <c r="N50"/>
  <c r="I50"/>
  <c r="H50"/>
  <c r="N49"/>
  <c r="I49"/>
  <c r="H49"/>
  <c r="N48"/>
  <c r="I48"/>
  <c r="H48"/>
  <c r="N47"/>
  <c r="I47"/>
  <c r="H47"/>
  <c r="N46"/>
  <c r="I46"/>
  <c r="H46"/>
  <c r="N45"/>
  <c r="I45"/>
  <c r="H45" s="1"/>
  <c r="N44"/>
  <c r="I44"/>
  <c r="H44" s="1"/>
  <c r="N43"/>
  <c r="I43"/>
  <c r="H43" s="1"/>
  <c r="N42"/>
  <c r="I42"/>
  <c r="H42"/>
  <c r="N41"/>
  <c r="I41"/>
  <c r="H41"/>
  <c r="N40"/>
  <c r="I40"/>
  <c r="H40"/>
  <c r="N39"/>
  <c r="I39"/>
  <c r="H39"/>
  <c r="N38"/>
  <c r="I38"/>
  <c r="H38"/>
  <c r="N37"/>
  <c r="I37"/>
  <c r="H37" s="1"/>
  <c r="N36"/>
  <c r="I36"/>
  <c r="H36" s="1"/>
  <c r="N35"/>
  <c r="I35"/>
  <c r="H35" s="1"/>
  <c r="N33"/>
  <c r="I33"/>
  <c r="H33"/>
  <c r="N32"/>
  <c r="I32"/>
  <c r="H32"/>
  <c r="N31"/>
  <c r="I31"/>
  <c r="H31"/>
  <c r="N30"/>
  <c r="I30"/>
  <c r="H30"/>
  <c r="N29"/>
  <c r="I29"/>
  <c r="H29"/>
  <c r="N28"/>
  <c r="I28"/>
  <c r="H28" s="1"/>
  <c r="P26"/>
  <c r="N26"/>
  <c r="I26"/>
  <c r="H26"/>
  <c r="P25"/>
  <c r="N25" s="1"/>
  <c r="I25"/>
  <c r="H25" s="1"/>
  <c r="P24"/>
  <c r="N24"/>
  <c r="I24"/>
  <c r="H24"/>
  <c r="P23"/>
  <c r="N23" s="1"/>
  <c r="I23"/>
  <c r="H23" s="1"/>
  <c r="P22"/>
  <c r="N22"/>
  <c r="I22"/>
  <c r="H22"/>
  <c r="P21"/>
  <c r="N21" s="1"/>
  <c r="I21"/>
  <c r="H21" s="1"/>
  <c r="P20"/>
  <c r="N20"/>
  <c r="I20"/>
  <c r="H20"/>
  <c r="P19"/>
  <c r="N19" s="1"/>
  <c r="I19"/>
  <c r="H19" s="1"/>
  <c r="P18"/>
  <c r="N18"/>
  <c r="I18"/>
  <c r="H18"/>
  <c r="P17"/>
  <c r="N17" s="1"/>
  <c r="I17"/>
  <c r="H17" s="1"/>
  <c r="P16"/>
  <c r="N16"/>
  <c r="I16"/>
  <c r="H16"/>
  <c r="P15"/>
  <c r="N15" s="1"/>
  <c r="I15"/>
  <c r="H15" s="1"/>
  <c r="P14"/>
  <c r="N14"/>
  <c r="I14"/>
  <c r="H14"/>
  <c r="P13"/>
  <c r="N13" s="1"/>
  <c r="I13"/>
  <c r="H13" s="1"/>
  <c r="P12"/>
  <c r="N12"/>
  <c r="I12"/>
  <c r="H12"/>
  <c r="P11"/>
  <c r="N11" s="1"/>
  <c r="I11"/>
  <c r="H11" s="1"/>
  <c r="P10"/>
  <c r="N10"/>
  <c r="I10"/>
  <c r="H10"/>
  <c r="P9"/>
  <c r="N9" s="1"/>
  <c r="I9"/>
  <c r="H9" s="1"/>
  <c r="P8"/>
  <c r="N8"/>
  <c r="I8"/>
  <c r="H8"/>
  <c r="P7"/>
  <c r="N7" s="1"/>
  <c r="I7"/>
  <c r="H7" s="1"/>
  <c r="P6"/>
  <c r="N6"/>
  <c r="I6"/>
  <c r="H6"/>
  <c r="P5"/>
  <c r="N5" s="1"/>
  <c r="I5"/>
  <c r="H5" s="1"/>
  <c r="P4"/>
  <c r="N4"/>
  <c r="I4"/>
  <c r="H4"/>
  <c r="D159" i="3"/>
  <c r="D158"/>
  <c r="D157"/>
  <c r="D156"/>
  <c r="D155"/>
  <c r="D154"/>
  <c r="D153"/>
  <c r="D152"/>
  <c r="D148"/>
  <c r="D147"/>
  <c r="D145"/>
  <c r="D144"/>
  <c r="D143"/>
  <c r="D142"/>
  <c r="D141"/>
  <c r="D140"/>
  <c r="D139"/>
  <c r="D138"/>
  <c r="D136"/>
  <c r="D135"/>
  <c r="D134"/>
  <c r="D133"/>
  <c r="D131"/>
  <c r="D130"/>
  <c r="E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C87"/>
  <c r="C81"/>
  <c r="C80"/>
  <c r="C79"/>
  <c r="C73"/>
  <c r="C72"/>
  <c r="C70"/>
  <c r="C69"/>
  <c r="C68"/>
  <c r="C67"/>
  <c r="C66"/>
  <c r="C61"/>
  <c r="C60"/>
  <c r="C59"/>
  <c r="C57"/>
  <c r="C56"/>
  <c r="C55"/>
  <c r="C54"/>
  <c r="C53"/>
  <c r="C52"/>
  <c r="C51"/>
  <c r="C49"/>
  <c r="C48"/>
  <c r="C47"/>
  <c r="C46"/>
  <c r="C45"/>
  <c r="C44"/>
  <c r="C43"/>
  <c r="C42"/>
  <c r="C41"/>
  <c r="C40"/>
  <c r="C39"/>
  <c r="C35"/>
  <c r="C32"/>
  <c r="C31"/>
  <c r="D29"/>
  <c r="D28"/>
  <c r="D27"/>
  <c r="C25"/>
  <c r="C24"/>
  <c r="C23"/>
  <c r="C22"/>
  <c r="C21"/>
  <c r="C20"/>
  <c r="C19"/>
  <c r="C18"/>
  <c r="C17"/>
  <c r="C15"/>
  <c r="C14"/>
  <c r="C13"/>
  <c r="C12"/>
  <c r="D11"/>
  <c r="C10"/>
  <c r="C9"/>
  <c r="D5"/>
  <c r="S161" i="2"/>
  <c r="M161"/>
  <c r="L161"/>
  <c r="D161"/>
  <c r="D160"/>
  <c r="S159"/>
  <c r="M159"/>
  <c r="L159"/>
  <c r="D158"/>
  <c r="S157"/>
  <c r="M157"/>
  <c r="L157" s="1"/>
  <c r="D157"/>
  <c r="S156"/>
  <c r="M156"/>
  <c r="L156"/>
  <c r="D156"/>
  <c r="S155"/>
  <c r="M155"/>
  <c r="L155" s="1"/>
  <c r="D155"/>
  <c r="S154"/>
  <c r="M154"/>
  <c r="L154"/>
  <c r="D154"/>
  <c r="S152"/>
  <c r="M152"/>
  <c r="L152" s="1"/>
  <c r="S150"/>
  <c r="M150"/>
  <c r="L150" s="1"/>
  <c r="D150"/>
  <c r="S149"/>
  <c r="M149"/>
  <c r="L149"/>
  <c r="D149"/>
  <c r="S147"/>
  <c r="M147"/>
  <c r="L147" s="1"/>
  <c r="D147"/>
  <c r="S146"/>
  <c r="M146"/>
  <c r="L146"/>
  <c r="D146"/>
  <c r="S145"/>
  <c r="M145"/>
  <c r="L145" s="1"/>
  <c r="D145"/>
  <c r="S144"/>
  <c r="M144"/>
  <c r="L144"/>
  <c r="D144"/>
  <c r="S143"/>
  <c r="M143"/>
  <c r="L143" s="1"/>
  <c r="D143"/>
  <c r="S142"/>
  <c r="M142"/>
  <c r="L142"/>
  <c r="D142"/>
  <c r="S141"/>
  <c r="M141"/>
  <c r="L141" s="1"/>
  <c r="D141"/>
  <c r="S140"/>
  <c r="M140"/>
  <c r="L140"/>
  <c r="D140"/>
  <c r="S138"/>
  <c r="M138"/>
  <c r="L138" s="1"/>
  <c r="D138"/>
  <c r="S137"/>
  <c r="M137"/>
  <c r="L137"/>
  <c r="D137"/>
  <c r="S136"/>
  <c r="M136"/>
  <c r="L136" s="1"/>
  <c r="D136"/>
  <c r="S135"/>
  <c r="M135"/>
  <c r="L135"/>
  <c r="D135"/>
  <c r="S134"/>
  <c r="M134"/>
  <c r="L134" s="1"/>
  <c r="S133"/>
  <c r="M133"/>
  <c r="L133"/>
  <c r="D133"/>
  <c r="S132"/>
  <c r="M132"/>
  <c r="L132"/>
  <c r="D132"/>
  <c r="S131"/>
  <c r="E131"/>
  <c r="M131" s="1"/>
  <c r="L131" s="1"/>
  <c r="S130"/>
  <c r="D130"/>
  <c r="S129"/>
  <c r="M129"/>
  <c r="L129"/>
  <c r="D129"/>
  <c r="S128"/>
  <c r="D128"/>
  <c r="S127"/>
  <c r="M127"/>
  <c r="L127"/>
  <c r="D127"/>
  <c r="S126"/>
  <c r="D126"/>
  <c r="S125"/>
  <c r="M125"/>
  <c r="L125" s="1"/>
  <c r="D125"/>
  <c r="S124"/>
  <c r="M124"/>
  <c r="L124"/>
  <c r="D124"/>
  <c r="S123"/>
  <c r="D123"/>
  <c r="S122"/>
  <c r="M122"/>
  <c r="L122"/>
  <c r="D122"/>
  <c r="S121"/>
  <c r="D121"/>
  <c r="S120"/>
  <c r="M120"/>
  <c r="L120" s="1"/>
  <c r="D120"/>
  <c r="S119"/>
  <c r="D119"/>
  <c r="S118"/>
  <c r="M118"/>
  <c r="L118"/>
  <c r="D118"/>
  <c r="S117"/>
  <c r="D117"/>
  <c r="S116"/>
  <c r="M116"/>
  <c r="L116"/>
  <c r="D116"/>
  <c r="S115"/>
  <c r="D115"/>
  <c r="S114"/>
  <c r="M114"/>
  <c r="L114"/>
  <c r="D114"/>
  <c r="S113"/>
  <c r="D113"/>
  <c r="S112"/>
  <c r="M112"/>
  <c r="L112" s="1"/>
  <c r="D112"/>
  <c r="S111"/>
  <c r="D111"/>
  <c r="S110"/>
  <c r="M110"/>
  <c r="L110"/>
  <c r="D110"/>
  <c r="S109"/>
  <c r="D109"/>
  <c r="S108"/>
  <c r="M108"/>
  <c r="L108"/>
  <c r="D108"/>
  <c r="S107"/>
  <c r="D107"/>
  <c r="S106"/>
  <c r="M106"/>
  <c r="L106"/>
  <c r="D106"/>
  <c r="S105"/>
  <c r="D105"/>
  <c r="S104"/>
  <c r="M104"/>
  <c r="L104" s="1"/>
  <c r="D104"/>
  <c r="S103"/>
  <c r="D103"/>
  <c r="S102"/>
  <c r="M102"/>
  <c r="L102"/>
  <c r="D102"/>
  <c r="S101"/>
  <c r="D101"/>
  <c r="S100"/>
  <c r="M100"/>
  <c r="L100"/>
  <c r="D100"/>
  <c r="S99"/>
  <c r="D99"/>
  <c r="S98"/>
  <c r="M98"/>
  <c r="L98"/>
  <c r="D98"/>
  <c r="S97"/>
  <c r="D97"/>
  <c r="S96"/>
  <c r="M96"/>
  <c r="L96" s="1"/>
  <c r="D96"/>
  <c r="R89"/>
  <c r="L89"/>
  <c r="K89"/>
  <c r="C89"/>
  <c r="R88"/>
  <c r="L88"/>
  <c r="K88" s="1"/>
  <c r="L87"/>
  <c r="L86"/>
  <c r="L85"/>
  <c r="R84"/>
  <c r="L84"/>
  <c r="K84"/>
  <c r="R83"/>
  <c r="L83"/>
  <c r="K83"/>
  <c r="C83"/>
  <c r="R82"/>
  <c r="L82"/>
  <c r="K82" s="1"/>
  <c r="C82"/>
  <c r="R81"/>
  <c r="L81"/>
  <c r="K81"/>
  <c r="C81"/>
  <c r="L80"/>
  <c r="K80"/>
  <c r="S80" s="1"/>
  <c r="R80" s="1"/>
  <c r="S79"/>
  <c r="R79" s="1"/>
  <c r="L79"/>
  <c r="K79"/>
  <c r="R78"/>
  <c r="L78"/>
  <c r="K78" s="1"/>
  <c r="S77"/>
  <c r="R77"/>
  <c r="L77"/>
  <c r="K77"/>
  <c r="R76"/>
  <c r="L76"/>
  <c r="K76"/>
  <c r="R75"/>
  <c r="L75"/>
  <c r="K75"/>
  <c r="C75"/>
  <c r="R74"/>
  <c r="L74"/>
  <c r="K74" s="1"/>
  <c r="C74"/>
  <c r="R72"/>
  <c r="L72"/>
  <c r="K72"/>
  <c r="C72"/>
  <c r="C71"/>
  <c r="L70"/>
  <c r="K70" s="1"/>
  <c r="R69"/>
  <c r="L69"/>
  <c r="K69"/>
  <c r="C69"/>
  <c r="R68"/>
  <c r="L68"/>
  <c r="K68"/>
  <c r="C68"/>
  <c r="R67"/>
  <c r="L67"/>
  <c r="K67"/>
  <c r="C67"/>
  <c r="R65"/>
  <c r="L65"/>
  <c r="K65"/>
  <c r="R64"/>
  <c r="L64"/>
  <c r="K64" s="1"/>
  <c r="R61"/>
  <c r="L61"/>
  <c r="K61" s="1"/>
  <c r="C61"/>
  <c r="R60"/>
  <c r="C60"/>
  <c r="R59"/>
  <c r="L59"/>
  <c r="K59"/>
  <c r="C59"/>
  <c r="R58"/>
  <c r="L58"/>
  <c r="K58"/>
  <c r="R57"/>
  <c r="C57"/>
  <c r="R56"/>
  <c r="C56"/>
  <c r="R55"/>
  <c r="C55"/>
  <c r="R54"/>
  <c r="C54"/>
  <c r="R53"/>
  <c r="L53"/>
  <c r="K53" s="1"/>
  <c r="C53"/>
  <c r="R52"/>
  <c r="C52"/>
  <c r="R51"/>
  <c r="L51"/>
  <c r="K51" s="1"/>
  <c r="C51"/>
  <c r="R50"/>
  <c r="S49"/>
  <c r="R49"/>
  <c r="L49"/>
  <c r="K49"/>
  <c r="C49"/>
  <c r="L48"/>
  <c r="K48"/>
  <c r="S48" s="1"/>
  <c r="R48" s="1"/>
  <c r="C48"/>
  <c r="R47"/>
  <c r="C47"/>
  <c r="R46"/>
  <c r="L46"/>
  <c r="K46"/>
  <c r="C46"/>
  <c r="R45"/>
  <c r="L45"/>
  <c r="K45" s="1"/>
  <c r="C45"/>
  <c r="R44"/>
  <c r="C44"/>
  <c r="R43"/>
  <c r="L43"/>
  <c r="K43"/>
  <c r="C43"/>
  <c r="R42"/>
  <c r="C42"/>
  <c r="R41"/>
  <c r="L41"/>
  <c r="K41"/>
  <c r="C41"/>
  <c r="R40"/>
  <c r="L40"/>
  <c r="K40" s="1"/>
  <c r="C40"/>
  <c r="R39"/>
  <c r="L39"/>
  <c r="K39"/>
  <c r="C39"/>
  <c r="R35"/>
  <c r="L35"/>
  <c r="K35" s="1"/>
  <c r="C35"/>
  <c r="R34"/>
  <c r="R33"/>
  <c r="L33"/>
  <c r="K33" s="1"/>
  <c r="R32"/>
  <c r="C32"/>
  <c r="R31"/>
  <c r="L31"/>
  <c r="K31" s="1"/>
  <c r="C31"/>
  <c r="R30"/>
  <c r="R29"/>
  <c r="D29"/>
  <c r="R28"/>
  <c r="D28"/>
  <c r="L28" s="1"/>
  <c r="K28" s="1"/>
  <c r="R27"/>
  <c r="K27"/>
  <c r="D27"/>
  <c r="L27" s="1"/>
  <c r="L25"/>
  <c r="K25" s="1"/>
  <c r="S25" s="1"/>
  <c r="R25" s="1"/>
  <c r="C25"/>
  <c r="R24"/>
  <c r="L24"/>
  <c r="K24"/>
  <c r="C24"/>
  <c r="R23"/>
  <c r="C23"/>
  <c r="R22"/>
  <c r="L22"/>
  <c r="K22"/>
  <c r="C22"/>
  <c r="R21"/>
  <c r="C21"/>
  <c r="R20"/>
  <c r="L20"/>
  <c r="K20" s="1"/>
  <c r="C20"/>
  <c r="R19"/>
  <c r="L19"/>
  <c r="K19"/>
  <c r="C19"/>
  <c r="R18"/>
  <c r="C18"/>
  <c r="R17"/>
  <c r="L17"/>
  <c r="K17"/>
  <c r="C17"/>
  <c r="R16"/>
  <c r="R15"/>
  <c r="C15"/>
  <c r="R14"/>
  <c r="L14"/>
  <c r="K14" s="1"/>
  <c r="C14"/>
  <c r="R13"/>
  <c r="C13"/>
  <c r="R12"/>
  <c r="L12"/>
  <c r="K12"/>
  <c r="C12"/>
  <c r="R11"/>
  <c r="D11"/>
  <c r="L11" s="1"/>
  <c r="K11" s="1"/>
  <c r="L10"/>
  <c r="K10" s="1"/>
  <c r="S10" s="1"/>
  <c r="R10" s="1"/>
  <c r="C10"/>
  <c r="R9"/>
  <c r="L9"/>
  <c r="K9"/>
  <c r="C9"/>
  <c r="R8"/>
  <c r="R7"/>
  <c r="R6"/>
  <c r="R5"/>
  <c r="D5"/>
  <c r="L5" s="1"/>
  <c r="K5" s="1"/>
  <c r="D163" i="1"/>
  <c r="D162"/>
  <c r="D161"/>
  <c r="D160"/>
  <c r="D159"/>
  <c r="D158"/>
  <c r="D157"/>
  <c r="D156"/>
  <c r="D152"/>
  <c r="D151"/>
  <c r="D149"/>
  <c r="D148"/>
  <c r="D147"/>
  <c r="D146"/>
  <c r="D145"/>
  <c r="D144"/>
  <c r="D143"/>
  <c r="D142"/>
  <c r="D140"/>
  <c r="D139"/>
  <c r="D138"/>
  <c r="D137"/>
  <c r="D135"/>
  <c r="D134"/>
  <c r="E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C91"/>
  <c r="C81"/>
  <c r="C80"/>
  <c r="C79"/>
  <c r="C73"/>
  <c r="C72"/>
  <c r="C70"/>
  <c r="C69"/>
  <c r="C68"/>
  <c r="C67"/>
  <c r="C66"/>
  <c r="C65"/>
  <c r="C64"/>
  <c r="C63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5"/>
  <c r="C34"/>
  <c r="C33"/>
  <c r="C32"/>
  <c r="C31"/>
  <c r="D29"/>
  <c r="D28"/>
  <c r="D27"/>
  <c r="C25"/>
  <c r="C24"/>
  <c r="C23"/>
  <c r="C22"/>
  <c r="C21"/>
  <c r="C20"/>
  <c r="C19"/>
  <c r="C18"/>
  <c r="C17"/>
  <c r="C16"/>
  <c r="C15"/>
  <c r="C14"/>
  <c r="C13"/>
  <c r="D11"/>
  <c r="C10"/>
  <c r="C9"/>
  <c r="D5"/>
</calcChain>
</file>

<file path=xl/sharedStrings.xml><?xml version="1.0" encoding="utf-8"?>
<sst xmlns="http://schemas.openxmlformats.org/spreadsheetml/2006/main" count="1841" uniqueCount="291">
  <si>
    <r>
      <rPr>
        <b/>
        <i/>
        <sz val="11"/>
        <color theme="1"/>
        <rFont val="Times New Roman"/>
      </rPr>
      <t xml:space="preserve">Режим работы: пн-вс 8:00-19:00 без перерыва и выходных                                                                     Адрес: Cамарская обл., г. Тольятти, Шоссейная улица, 31                                                                                                                                                                               Тел. 89303333257, 89770997010 
Эл. почта:  s.volga@list.ru                                                                                                                                      Сайт: www.zerno-tlt.ru   </t>
    </r>
    <r>
      <rPr>
        <sz val="11"/>
        <color theme="1"/>
        <rFont val="Times New Roman"/>
      </rPr>
      <t xml:space="preserve">
</t>
    </r>
  </si>
  <si>
    <t>ООО «Зерновая Компания» г. Тольятти</t>
  </si>
  <si>
    <t>Наименование продукции  24.10.2024г.</t>
  </si>
  <si>
    <t>Цена за кг              наличными без ндс</t>
  </si>
  <si>
    <t>Стоимость за мешок, руб</t>
  </si>
  <si>
    <t>Кол-во</t>
  </si>
  <si>
    <t>Фасовка</t>
  </si>
  <si>
    <t xml:space="preserve"> </t>
  </si>
  <si>
    <t>Цельное зерно</t>
  </si>
  <si>
    <r>
      <t xml:space="preserve">Пшеница </t>
    </r>
    <r>
      <rPr>
        <b/>
        <sz val="9"/>
        <color theme="1"/>
        <rFont val="Times New Roman"/>
      </rPr>
      <t xml:space="preserve"> </t>
    </r>
  </si>
  <si>
    <t>кг</t>
  </si>
  <si>
    <t>Пшеница твёрдая</t>
  </si>
  <si>
    <t>Пшеница кормовая</t>
  </si>
  <si>
    <r>
      <t xml:space="preserve">Ячмень </t>
    </r>
    <r>
      <rPr>
        <b/>
        <sz val="9"/>
        <color theme="1"/>
        <rFont val="Times New Roman"/>
      </rPr>
      <t xml:space="preserve"> </t>
    </r>
  </si>
  <si>
    <t>Кукуруза</t>
  </si>
  <si>
    <t>Овес</t>
  </si>
  <si>
    <t>Просо</t>
  </si>
  <si>
    <t>Горох</t>
  </si>
  <si>
    <t>Соя-бобы</t>
  </si>
  <si>
    <t>Нут половинки</t>
  </si>
  <si>
    <t>Рожь</t>
  </si>
  <si>
    <t>Дробленое зерно</t>
  </si>
  <si>
    <r>
      <t xml:space="preserve">Ячмень </t>
    </r>
    <r>
      <rPr>
        <i/>
        <sz val="9"/>
        <color theme="1"/>
        <rFont val="Times New Roman"/>
      </rPr>
      <t>дробленка</t>
    </r>
  </si>
  <si>
    <r>
      <t>Пшеница</t>
    </r>
    <r>
      <rPr>
        <i/>
        <sz val="9"/>
        <color theme="1"/>
        <rFont val="Times New Roman"/>
      </rPr>
      <t xml:space="preserve"> дробленка</t>
    </r>
  </si>
  <si>
    <r>
      <t xml:space="preserve">Кукуруза </t>
    </r>
    <r>
      <rPr>
        <i/>
        <sz val="9"/>
        <color theme="1"/>
        <rFont val="Times New Roman"/>
      </rPr>
      <t>дробленка</t>
    </r>
  </si>
  <si>
    <r>
      <t xml:space="preserve">Горох </t>
    </r>
    <r>
      <rPr>
        <i/>
        <sz val="9"/>
        <rFont val="Times New Roman"/>
      </rPr>
      <t>дробленка</t>
    </r>
  </si>
  <si>
    <t>Овес дробленка</t>
  </si>
  <si>
    <r>
      <t xml:space="preserve">Нут </t>
    </r>
    <r>
      <rPr>
        <i/>
        <sz val="9"/>
        <rFont val="Times New Roman"/>
      </rPr>
      <t>дробленка</t>
    </r>
  </si>
  <si>
    <t>670 руб</t>
  </si>
  <si>
    <t>Продукты зерноперерабатывающих производств</t>
  </si>
  <si>
    <t>Отруби пшеничные</t>
  </si>
  <si>
    <t>Отруби ячменные</t>
  </si>
  <si>
    <t>Отруби гранулированные</t>
  </si>
  <si>
    <t>20</t>
  </si>
  <si>
    <r>
      <t xml:space="preserve">Жмых подсолнечниковый </t>
    </r>
    <r>
      <rPr>
        <i/>
        <sz val="8"/>
        <color theme="1"/>
        <rFont val="Times New Roman"/>
      </rPr>
      <t>гранулированный</t>
    </r>
    <r>
      <rPr>
        <sz val="8"/>
        <color theme="1"/>
        <rFont val="Times New Roman"/>
      </rPr>
      <t xml:space="preserve"> </t>
    </r>
    <r>
      <rPr>
        <sz val="6"/>
        <color theme="1"/>
        <rFont val="Times New Roman"/>
      </rPr>
      <t>ЗК</t>
    </r>
  </si>
  <si>
    <r>
      <t>Жмых подсолнечниковый</t>
    </r>
    <r>
      <rPr>
        <sz val="8"/>
        <color theme="1"/>
        <rFont val="Times New Roman"/>
      </rPr>
      <t xml:space="preserve"> </t>
    </r>
    <r>
      <rPr>
        <sz val="7"/>
        <color theme="1"/>
        <rFont val="Times New Roman"/>
      </rPr>
      <t>высокопротеиновый</t>
    </r>
  </si>
  <si>
    <r>
      <t xml:space="preserve">Кормовой Зернопродукт </t>
    </r>
    <r>
      <rPr>
        <i/>
        <sz val="8"/>
        <color theme="1"/>
        <rFont val="Times New Roman"/>
      </rPr>
      <t>гранулированный</t>
    </r>
  </si>
  <si>
    <t>Шрот подсолнечниковый</t>
  </si>
  <si>
    <t>Зерноотходы пшеничные</t>
  </si>
  <si>
    <t>Зерносмесь(семечка)</t>
  </si>
  <si>
    <t>Мука некондиция</t>
  </si>
  <si>
    <t>Пеллеты</t>
  </si>
  <si>
    <t>Сено "разнотравье"</t>
  </si>
  <si>
    <t>тюк</t>
  </si>
  <si>
    <t>Сено "суданка"</t>
  </si>
  <si>
    <t>Солома</t>
  </si>
  <si>
    <t>Сено-солома</t>
  </si>
  <si>
    <t>мешок</t>
  </si>
  <si>
    <t>КЗП пшеничный в мешках</t>
  </si>
  <si>
    <t>КЗП пшеничный  россыпь</t>
  </si>
  <si>
    <t>Гранулированная травяная мука</t>
  </si>
  <si>
    <t>Хлеб некондиция</t>
  </si>
  <si>
    <t>Хлебная крошка</t>
  </si>
  <si>
    <t>Экструдированная продукция</t>
  </si>
  <si>
    <t>Пшеница экструдированная</t>
  </si>
  <si>
    <t>Пшеница экструдированная 10 кг</t>
  </si>
  <si>
    <t>Ячмень экструдированный (7кг)</t>
  </si>
  <si>
    <t>Зерносмесь экструдированная</t>
  </si>
  <si>
    <t xml:space="preserve">Овес экструдированный </t>
  </si>
  <si>
    <t>КРС экструдированный</t>
  </si>
  <si>
    <t>Соя экструдированная</t>
  </si>
  <si>
    <t>Кормовые добавки</t>
  </si>
  <si>
    <r>
      <t xml:space="preserve">Кормовые дрожжи </t>
    </r>
    <r>
      <rPr>
        <i/>
        <sz val="9"/>
        <color theme="1"/>
        <rFont val="Times New Roman"/>
      </rPr>
      <t>на спиртовой основе</t>
    </r>
  </si>
  <si>
    <t>Мел</t>
  </si>
  <si>
    <t>Мясокостная мука темная</t>
  </si>
  <si>
    <t>Мясокостная мука светлая</t>
  </si>
  <si>
    <t xml:space="preserve">Ракушка кормовая </t>
  </si>
  <si>
    <t xml:space="preserve">Метионин </t>
  </si>
  <si>
    <t>Сера молотая</t>
  </si>
  <si>
    <t>Пакет майка с логотипом</t>
  </si>
  <si>
    <t>1 шт</t>
  </si>
  <si>
    <t>шт</t>
  </si>
  <si>
    <t>Соль лизунец 4 кг</t>
  </si>
  <si>
    <t>4 кг</t>
  </si>
  <si>
    <t>Брикет соляной 4кг</t>
  </si>
  <si>
    <t>Брикет соляной с минеральными добавками 4кг</t>
  </si>
  <si>
    <t>Брикет соляной антигельминтный 4кг</t>
  </si>
  <si>
    <t>Брикет соляной с минеральными добавками  (с добавлением патоки) 4кг</t>
  </si>
  <si>
    <t>Брикет соляной с минеральными добавками (с добавлением йода и кальция) 4кг</t>
  </si>
  <si>
    <t>Брикет соляной  для лошадей (с отверстием) 4кг</t>
  </si>
  <si>
    <t>Соль поваренная пищевая</t>
  </si>
  <si>
    <t>Мешкозашивочная машинка   GK 9-2</t>
  </si>
  <si>
    <t>Наименование продукции</t>
  </si>
  <si>
    <t>Стоимость за кг, руб</t>
  </si>
  <si>
    <t>Фасорвка</t>
  </si>
  <si>
    <t>Полнорационные комбикорма производства г. Тольятти</t>
  </si>
  <si>
    <r>
      <t xml:space="preserve">Комбикорм Предстарт Куры Несушки                                             </t>
    </r>
    <r>
      <rPr>
        <i/>
        <sz val="9"/>
        <rFont val="Times New Roman"/>
      </rPr>
      <t xml:space="preserve">ПК-2-0 от 0-7 дней гранулированный  </t>
    </r>
  </si>
  <si>
    <t xml:space="preserve">под заказ </t>
  </si>
  <si>
    <r>
      <t xml:space="preserve">Комбикорм Старт Куры Несушки                                                      </t>
    </r>
    <r>
      <rPr>
        <i/>
        <sz val="9"/>
        <rFont val="Times New Roman"/>
      </rPr>
      <t xml:space="preserve">ПК-2   1-7 недель гранулированный  </t>
    </r>
  </si>
  <si>
    <r>
      <t xml:space="preserve">Комбикорм Рост Куры Несушки                                                        </t>
    </r>
    <r>
      <rPr>
        <i/>
        <sz val="9"/>
        <rFont val="Times New Roman"/>
      </rPr>
      <t xml:space="preserve">ПК-3 8-20 недель гранулированный </t>
    </r>
  </si>
  <si>
    <r>
      <t xml:space="preserve">Комбикорм Финиш Куры Несушки               </t>
    </r>
    <r>
      <rPr>
        <i/>
        <sz val="9"/>
        <rFont val="Times New Roman"/>
      </rPr>
      <t xml:space="preserve">                                      ПК-1  21-47 недель гранулированный</t>
    </r>
  </si>
  <si>
    <r>
      <t xml:space="preserve">Комбикорм Старт Бройлеры                </t>
    </r>
    <r>
      <rPr>
        <i/>
        <sz val="9"/>
        <rFont val="Times New Roman"/>
      </rPr>
      <t xml:space="preserve">                                               ПК 5-1 1-4 недель гранулированный              </t>
    </r>
    <r>
      <rPr>
        <sz val="9"/>
        <rFont val="Times New Roman"/>
      </rPr>
      <t xml:space="preserve">    </t>
    </r>
  </si>
  <si>
    <r>
      <t xml:space="preserve">Комбикорм Рост Бройлеры                                                                 ПК 5-2 5-7 недель </t>
    </r>
    <r>
      <rPr>
        <i/>
        <sz val="9"/>
        <rFont val="Times New Roman"/>
      </rPr>
      <t xml:space="preserve">гранулированный         </t>
    </r>
  </si>
  <si>
    <r>
      <t xml:space="preserve">Комбикорм Финиш Бройлеры                                                             ПК 6-1 от 7 недель </t>
    </r>
    <r>
      <rPr>
        <i/>
        <sz val="9"/>
        <rFont val="Times New Roman"/>
      </rPr>
      <t>гранулированный</t>
    </r>
  </si>
  <si>
    <r>
      <t xml:space="preserve">Комбикорм Старт Утята     </t>
    </r>
    <r>
      <rPr>
        <b/>
        <i/>
        <sz val="9"/>
        <rFont val="Times New Roman"/>
      </rPr>
      <t xml:space="preserve">                                                                 </t>
    </r>
    <r>
      <rPr>
        <i/>
        <sz val="9"/>
        <rFont val="Times New Roman"/>
      </rPr>
      <t>ПК-21 1-3 недель   гранулированный</t>
    </r>
  </si>
  <si>
    <r>
      <t xml:space="preserve">Комбикорм Рост Утята                                                                       </t>
    </r>
    <r>
      <rPr>
        <i/>
        <sz val="9"/>
        <rFont val="Times New Roman"/>
      </rPr>
      <t xml:space="preserve">  ПК-22 4-8 недель гранулированный</t>
    </r>
  </si>
  <si>
    <r>
      <t xml:space="preserve">Комбикорм Финиш Утята                                                                 </t>
    </r>
    <r>
      <rPr>
        <i/>
        <sz val="9"/>
        <rFont val="Times New Roman"/>
      </rPr>
      <t xml:space="preserve">   ПК-23 9-26 недель гранулированный  </t>
    </r>
  </si>
  <si>
    <r>
      <t xml:space="preserve">Комбикорм Куры Несушки взрослые                                               </t>
    </r>
    <r>
      <rPr>
        <i/>
        <sz val="9"/>
        <color theme="1"/>
        <rFont val="Times New Roman"/>
      </rPr>
      <t xml:space="preserve">  ПК-1-2  48 недель и старше гранулированный</t>
    </r>
  </si>
  <si>
    <r>
      <t xml:space="preserve">Комбикорм Перепелки взрослые                                                       ПК-1-2 48 дней и старше </t>
    </r>
    <r>
      <rPr>
        <i/>
        <sz val="9"/>
        <color theme="1"/>
        <rFont val="Times New Roman"/>
      </rPr>
      <t xml:space="preserve"> гранулированный </t>
    </r>
  </si>
  <si>
    <r>
      <t xml:space="preserve">Комбикорм Старт Индюки                                                              </t>
    </r>
    <r>
      <rPr>
        <i/>
        <sz val="9"/>
        <rFont val="Times New Roman"/>
      </rPr>
      <t xml:space="preserve">      ПК   от  1-8 недель гранулированный</t>
    </r>
  </si>
  <si>
    <r>
      <t xml:space="preserve">Комбикорм Рост Индюки                                                                   </t>
    </r>
    <r>
      <rPr>
        <i/>
        <sz val="9"/>
        <rFont val="Times New Roman"/>
      </rPr>
      <t xml:space="preserve"> ПК   от 9-17 недель гранулированный</t>
    </r>
  </si>
  <si>
    <r>
      <t xml:space="preserve">Комбикорм Финиш Индюки                                                                   </t>
    </r>
    <r>
      <rPr>
        <i/>
        <sz val="9"/>
        <rFont val="Times New Roman"/>
      </rPr>
      <t>ПК 13-1 от 18-30 недель гранулированный</t>
    </r>
  </si>
  <si>
    <r>
      <t>Комбикорм для дойных коров</t>
    </r>
    <r>
      <rPr>
        <i/>
        <sz val="9"/>
        <color theme="1"/>
        <rFont val="Times New Roman"/>
      </rPr>
      <t xml:space="preserve"> гранулированный</t>
    </r>
  </si>
  <si>
    <r>
      <t xml:space="preserve">Комбикорм для Овец </t>
    </r>
    <r>
      <rPr>
        <i/>
        <sz val="9"/>
        <color theme="1"/>
        <rFont val="Times New Roman"/>
      </rPr>
      <t>гранулированный</t>
    </r>
  </si>
  <si>
    <r>
      <t xml:space="preserve">Комбикорм для взрослых кроликов  </t>
    </r>
    <r>
      <rPr>
        <i/>
        <sz val="9"/>
        <color theme="1"/>
        <rFont val="Times New Roman"/>
      </rPr>
      <t xml:space="preserve">гранулированный     </t>
    </r>
    <r>
      <rPr>
        <sz val="9"/>
        <color theme="1"/>
        <rFont val="Times New Roman"/>
      </rPr>
      <t xml:space="preserve">     </t>
    </r>
  </si>
  <si>
    <r>
      <t xml:space="preserve">Комбикорм для молодняка кроликов </t>
    </r>
    <r>
      <rPr>
        <i/>
        <sz val="9"/>
        <color theme="1"/>
        <rFont val="Times New Roman"/>
      </rPr>
      <t xml:space="preserve"> гранулированный</t>
    </r>
  </si>
  <si>
    <r>
      <t xml:space="preserve">Комбикорм для коз </t>
    </r>
    <r>
      <rPr>
        <i/>
        <sz val="9"/>
        <color theme="1"/>
        <rFont val="Times New Roman"/>
      </rPr>
      <t>гранулированный</t>
    </r>
  </si>
  <si>
    <r>
      <t xml:space="preserve">Комбикорм универсальный откорм для животных </t>
    </r>
    <r>
      <rPr>
        <i/>
        <sz val="9"/>
        <color theme="1"/>
        <rFont val="Times New Roman"/>
      </rPr>
      <t>гранулированный</t>
    </r>
  </si>
  <si>
    <r>
      <t>Комбикорм универсальный   для животных</t>
    </r>
    <r>
      <rPr>
        <i/>
        <sz val="9"/>
        <color theme="1"/>
        <rFont val="Times New Roman"/>
      </rPr>
      <t xml:space="preserve"> гранулированный</t>
    </r>
  </si>
  <si>
    <r>
      <t>Комбикорм Социальный</t>
    </r>
    <r>
      <rPr>
        <i/>
        <sz val="9"/>
        <color theme="1"/>
        <rFont val="Times New Roman"/>
      </rPr>
      <t xml:space="preserve"> гранулированный</t>
    </r>
  </si>
  <si>
    <t>Корм для собак</t>
  </si>
  <si>
    <t>Корм для грызунов</t>
  </si>
  <si>
    <t>Корм для пушных зверей</t>
  </si>
  <si>
    <t>Полнорационные комбикорма производства г. Тольятти гранулированные + экструдированные</t>
  </si>
  <si>
    <r>
      <t xml:space="preserve">Комбикорм Предстарт Бройлеры                                                                                                                                                                                      ПК-2-0 от 0-7 дней </t>
    </r>
    <r>
      <rPr>
        <i/>
        <sz val="9"/>
        <rFont val="Times New Roman"/>
      </rPr>
      <t>гранулированный+экструдированный</t>
    </r>
  </si>
  <si>
    <r>
      <t xml:space="preserve">Комбикорм Старт Бройлеры                                                               ПК 5-1 1-4 недель </t>
    </r>
    <r>
      <rPr>
        <i/>
        <sz val="9"/>
        <rFont val="Times New Roman"/>
      </rPr>
      <t xml:space="preserve">гранулированный +экструдированный </t>
    </r>
    <r>
      <rPr>
        <sz val="9"/>
        <rFont val="Times New Roman"/>
      </rPr>
      <t xml:space="preserve">                 </t>
    </r>
  </si>
  <si>
    <r>
      <t xml:space="preserve">Комбикорм Рост Бройлеры                                                                 ПК 5-2 5-7 недель </t>
    </r>
    <r>
      <rPr>
        <i/>
        <sz val="9"/>
        <rFont val="Times New Roman"/>
      </rPr>
      <t xml:space="preserve">гранулированный </t>
    </r>
    <r>
      <rPr>
        <sz val="9"/>
        <rFont val="Times New Roman"/>
      </rPr>
      <t xml:space="preserve">        </t>
    </r>
  </si>
  <si>
    <t>Полнорационные комбикорма производства г. Тольятти   экструдированная крупка</t>
  </si>
  <si>
    <r>
      <t xml:space="preserve">Комбикорм Предстарт Бройлеры                                                                                                                                                                                      ПК-2-0 от 0-7 дней  </t>
    </r>
    <r>
      <rPr>
        <i/>
        <sz val="9"/>
        <color theme="1"/>
        <rFont val="Times New Roman"/>
      </rPr>
      <t>экструдированная крупка</t>
    </r>
  </si>
  <si>
    <t>Кормовые смеси</t>
  </si>
  <si>
    <r>
      <t xml:space="preserve">Комбикорм куриный </t>
    </r>
    <r>
      <rPr>
        <i/>
        <sz val="9"/>
        <color theme="1"/>
        <rFont val="Times New Roman"/>
      </rPr>
      <t>дробленка н/о</t>
    </r>
  </si>
  <si>
    <r>
      <t xml:space="preserve">Комбикорм универсальный ГОСТ </t>
    </r>
    <r>
      <rPr>
        <i/>
        <sz val="9"/>
        <color theme="1"/>
        <rFont val="Times New Roman"/>
      </rPr>
      <t>дробленка</t>
    </r>
    <r>
      <rPr>
        <sz val="9"/>
        <color theme="1"/>
        <rFont val="Times New Roman"/>
      </rPr>
      <t xml:space="preserve"> для животных</t>
    </r>
  </si>
  <si>
    <r>
      <t xml:space="preserve">Комбикорм универсальная  бюджет </t>
    </r>
    <r>
      <rPr>
        <i/>
        <sz val="9"/>
        <color theme="1"/>
        <rFont val="Times New Roman"/>
      </rPr>
      <t>дробленка</t>
    </r>
    <r>
      <rPr>
        <sz val="9"/>
        <color theme="1"/>
        <rFont val="Times New Roman"/>
      </rPr>
      <t xml:space="preserve"> для животных</t>
    </r>
  </si>
  <si>
    <r>
      <t xml:space="preserve">Комбикорм КРС бюджет </t>
    </r>
    <r>
      <rPr>
        <i/>
        <sz val="9"/>
        <color theme="1"/>
        <rFont val="Times New Roman"/>
      </rPr>
      <t>дробленка</t>
    </r>
    <r>
      <rPr>
        <sz val="9"/>
        <color theme="1"/>
        <rFont val="Times New Roman"/>
      </rPr>
      <t xml:space="preserve"> </t>
    </r>
  </si>
  <si>
    <r>
      <t xml:space="preserve">Комбикорм куриный ГОСТ </t>
    </r>
    <r>
      <rPr>
        <i/>
        <sz val="9"/>
        <color theme="1"/>
        <rFont val="Times New Roman"/>
      </rPr>
      <t>дробленка н/о</t>
    </r>
  </si>
  <si>
    <r>
      <t xml:space="preserve">Комбикорм универсальный </t>
    </r>
    <r>
      <rPr>
        <i/>
        <sz val="9"/>
        <color theme="1"/>
        <rFont val="Times New Roman"/>
      </rPr>
      <t>дробленка н/о</t>
    </r>
  </si>
  <si>
    <r>
      <t xml:space="preserve">Зерносмесь  </t>
    </r>
    <r>
      <rPr>
        <i/>
        <sz val="9"/>
        <color theme="1"/>
        <rFont val="Times New Roman"/>
      </rPr>
      <t xml:space="preserve"> дробленка</t>
    </r>
  </si>
  <si>
    <r>
      <t xml:space="preserve">Зерносмесь ЭКСТРА </t>
    </r>
    <r>
      <rPr>
        <i/>
        <sz val="9"/>
        <color theme="1"/>
        <rFont val="Times New Roman"/>
      </rPr>
      <t>дробленка</t>
    </r>
  </si>
  <si>
    <r>
      <rPr>
        <b/>
        <i/>
        <sz val="11"/>
        <color theme="1"/>
        <rFont val="Times New Roman"/>
      </rPr>
      <t xml:space="preserve">Режим работы: пн-вс 8:00-19:00 без перерыва и выходных                                                                     Адрес: Cамарская обл., г. Тольятти, Шоссейная улица, 31                                                                                                                                                                               Тел. 9277709619, 89270203299, 89277127677
Эл. почта:  s.volga@list.ru                                                                                                                                      Сайт: www.zernotlt.ru   </t>
    </r>
    <r>
      <rPr>
        <sz val="11"/>
        <color theme="1"/>
        <rFont val="Times New Roman"/>
      </rPr>
      <t xml:space="preserve">
</t>
    </r>
  </si>
  <si>
    <r>
      <rPr>
        <b/>
        <i/>
        <sz val="11"/>
        <color theme="1"/>
        <rFont val="Times New Roman"/>
      </rPr>
      <t xml:space="preserve">Режим работы: пн-вс 8:00-19:00 без перерыва и выходных                                                                     Адрес: Cамарская обл., г. Тольятти, Шоссейная улица, 31                                                                                                                                                                               Тел. 9277709619, 89270203299, 89277127677 
Эл. почта:  s.volga@list.ru                                                                                                                                      Сайт: www.zernotlt.ru   </t>
    </r>
    <r>
      <rPr>
        <sz val="11"/>
        <color theme="1"/>
        <rFont val="Times New Roman"/>
      </rPr>
      <t xml:space="preserve">
</t>
    </r>
  </si>
  <si>
    <r>
      <rPr>
        <b/>
        <i/>
        <sz val="11"/>
        <color theme="1"/>
        <rFont val="Times New Roman"/>
      </rPr>
      <t xml:space="preserve">Режим работы: пн-вс 8:00-19:00 без перерыва и выходных                                                                     Адрес: Cамарская обл.,с. Тимофеевка, Строителей улица, 29 б                                                                                                                                                                               Тел. 9277709619, 89270203299, 89277127677 
Эл. почта:  s.volga@list.ru                                                                                                                                      Сайт: www.zernotlt.ru   </t>
    </r>
    <r>
      <rPr>
        <sz val="11"/>
        <color theme="1"/>
        <rFont val="Times New Roman"/>
      </rPr>
      <t xml:space="preserve">
</t>
    </r>
  </si>
  <si>
    <t>ООО «Зерновая Компания» г. Самара</t>
  </si>
  <si>
    <t>ООО «Зерновая Компания» с.Тимофеевка</t>
  </si>
  <si>
    <t>Наименование продукции 22.04.2026г.</t>
  </si>
  <si>
    <t>Наименование продукции 05.08.2025г.</t>
  </si>
  <si>
    <t>Подсолнечник</t>
  </si>
  <si>
    <t>Опилки</t>
  </si>
  <si>
    <t>Сено</t>
  </si>
  <si>
    <t>КЗП пшеничный пушистый в мешках</t>
  </si>
  <si>
    <t>КЗП пшеничный гр. в мешках</t>
  </si>
  <si>
    <t>КЗП пшеничный гр.  россыпь</t>
  </si>
  <si>
    <t>Пшеница экструдированная (10 кг)</t>
  </si>
  <si>
    <t>Ячмень экструдированный (10 кг)</t>
  </si>
  <si>
    <t>Кукуруза экструдированная</t>
  </si>
  <si>
    <t>Сера кормовая</t>
  </si>
  <si>
    <t>24.42</t>
  </si>
  <si>
    <t>Зерносмесь ЭКСТРА дробленка</t>
  </si>
  <si>
    <t>Зерносмесь ЭКСТРА с подсолнечником</t>
  </si>
  <si>
    <r>
      <rPr>
        <b/>
        <i/>
        <sz val="11"/>
        <color theme="1"/>
        <rFont val="Times New Roman"/>
      </rPr>
      <t xml:space="preserve">Режим работы: пн-вс 8:00-19:00 без перерыва и выходных                                                                     Адрес: Cамарская обл., г. Тольятти, Шоссейная улица, 31                                                                                                                                                                               Тел. 89277709619,89270203299
Эл. почта:  s.volga@list.ru                                                                                                                                      Сайт: www.zernotlt.ru   </t>
    </r>
    <r>
      <rPr>
        <sz val="11"/>
        <color theme="1"/>
        <rFont val="Times New Roman"/>
      </rPr>
      <t xml:space="preserve">
</t>
    </r>
  </si>
  <si>
    <r>
      <rPr>
        <b/>
        <i/>
        <sz val="11"/>
        <color theme="1"/>
        <rFont val="Times New Roman"/>
      </rPr>
      <t xml:space="preserve">Режим работы: пн-вс 8:00-19:00 без перерыва и выходных                                                                     Адрес: Cамарская обл., с. Тимофеевка, улица Строителей, 29 б.                                                                                                                                                                               Тел.89277709619,89270203299
Эл. почта:  s.volga@list.ru                                                                                                                                      Сайт: www.zernotlt.ru   </t>
    </r>
    <r>
      <rPr>
        <sz val="11"/>
        <color theme="1"/>
        <rFont val="Times New Roman"/>
      </rPr>
      <t xml:space="preserve">
</t>
    </r>
  </si>
  <si>
    <t>Наименование продукции 17.03.2025г.</t>
  </si>
  <si>
    <t>ООО «Зерновая Компания» г.Тольятти  ПРЕМИКСЫ +ДОБАВКИ</t>
  </si>
  <si>
    <t>ООО «Зерновая Компания» г.Самара  ПРЕМИКСЫ +ДОБАВКИ</t>
  </si>
  <si>
    <t>ООО «Зерновая Компания» с.Тимофеевка  ПРЕМИКСЫ +ДОБАВКИ</t>
  </si>
  <si>
    <t>Наименование продукции с 04.12.2024 г.</t>
  </si>
  <si>
    <r>
      <t>Цена за 1 кг</t>
    </r>
    <r>
      <rPr>
        <sz val="8"/>
        <color theme="1"/>
        <rFont val="Times New Roman"/>
      </rPr>
      <t xml:space="preserve"> наличными без ндс</t>
    </r>
  </si>
  <si>
    <t>Стоимость за мешок</t>
  </si>
  <si>
    <t>Килограмм</t>
  </si>
  <si>
    <r>
      <t xml:space="preserve">Наименование продукции </t>
    </r>
    <r>
      <rPr>
        <b/>
        <sz val="9"/>
        <color theme="1"/>
        <rFont val="Times New Roman"/>
      </rPr>
      <t>с  16.05.2024 г.</t>
    </r>
  </si>
  <si>
    <r>
      <t xml:space="preserve">Кормовые дрожжи   </t>
    </r>
    <r>
      <rPr>
        <i/>
        <sz val="9"/>
        <color theme="1"/>
        <rFont val="Times New Roman"/>
      </rPr>
      <t/>
    </r>
  </si>
  <si>
    <t>Ракушка кормовая</t>
  </si>
  <si>
    <t>Ракушка кормовая крупная</t>
  </si>
  <si>
    <t>Рыбная мука</t>
  </si>
  <si>
    <t xml:space="preserve">Сера кормовая </t>
  </si>
  <si>
    <t>Витамины, аминокислоты</t>
  </si>
  <si>
    <t>Метионин</t>
  </si>
  <si>
    <t>Лизин сульфат</t>
  </si>
  <si>
    <t>Монокальций фосфат</t>
  </si>
  <si>
    <t>Премиксы- цены уточняйте у продавца</t>
  </si>
  <si>
    <r>
      <t xml:space="preserve">Премикс П1-2   </t>
    </r>
    <r>
      <rPr>
        <i/>
        <sz val="9"/>
        <color theme="1"/>
        <rFont val="Times New Roman"/>
      </rPr>
      <t>несушки от 48 недель</t>
    </r>
  </si>
  <si>
    <r>
      <t xml:space="preserve">Премикс П3 </t>
    </r>
    <r>
      <rPr>
        <i/>
        <sz val="9"/>
        <color theme="1"/>
        <rFont val="Times New Roman"/>
      </rPr>
      <t xml:space="preserve"> молодняк куры от 9 недель</t>
    </r>
  </si>
  <si>
    <r>
      <t xml:space="preserve">Премикс П5 </t>
    </r>
    <r>
      <rPr>
        <i/>
        <sz val="9"/>
        <color theme="1"/>
        <rFont val="Times New Roman"/>
      </rPr>
      <t xml:space="preserve"> цыплята-бройлеры от 1-4 недель</t>
    </r>
  </si>
  <si>
    <r>
      <t xml:space="preserve">Премикс П6  </t>
    </r>
    <r>
      <rPr>
        <i/>
        <sz val="9"/>
        <color theme="1"/>
        <rFont val="Times New Roman"/>
      </rPr>
      <t>цыплята -бройлеры от 5 недель</t>
    </r>
  </si>
  <si>
    <r>
      <t xml:space="preserve">Премикс П7-1  </t>
    </r>
    <r>
      <rPr>
        <i/>
        <sz val="9"/>
        <color theme="1"/>
        <rFont val="Times New Roman"/>
      </rPr>
      <t>Индейки, перепела, цесарки</t>
    </r>
  </si>
  <si>
    <r>
      <t>Премикс П8-1</t>
    </r>
    <r>
      <rPr>
        <i/>
        <sz val="9"/>
        <color theme="1"/>
        <rFont val="Times New Roman"/>
      </rPr>
      <t xml:space="preserve">  Утки взрослые от 26 недель</t>
    </r>
  </si>
  <si>
    <r>
      <t xml:space="preserve">Премикс П8-2 </t>
    </r>
    <r>
      <rPr>
        <i/>
        <sz val="9"/>
        <color theme="1"/>
        <rFont val="Times New Roman"/>
      </rPr>
      <t xml:space="preserve"> Утки молодняк 4-8 недель</t>
    </r>
  </si>
  <si>
    <t xml:space="preserve">Премикс универсальный </t>
  </si>
  <si>
    <r>
      <t>Премикс П60-1</t>
    </r>
    <r>
      <rPr>
        <i/>
        <sz val="9"/>
        <color theme="1"/>
        <rFont val="Times New Roman"/>
      </rPr>
      <t xml:space="preserve">  Дойные коровы</t>
    </r>
  </si>
  <si>
    <r>
      <t>Премикс П61-1</t>
    </r>
    <r>
      <rPr>
        <i/>
        <sz val="9"/>
        <color theme="1"/>
        <rFont val="Times New Roman"/>
      </rPr>
      <t xml:space="preserve">  Откорм телята до 6 месяцев</t>
    </r>
  </si>
  <si>
    <r>
      <t>Премикс П80-1</t>
    </r>
    <r>
      <rPr>
        <i/>
        <sz val="9"/>
        <color theme="1"/>
        <rFont val="Times New Roman"/>
      </rPr>
      <t xml:space="preserve">  Матки, молодняк МРС от 4 месяцев</t>
    </r>
  </si>
  <si>
    <r>
      <t>Премикс П90-1</t>
    </r>
    <r>
      <rPr>
        <i/>
        <sz val="9"/>
        <color theme="1"/>
        <rFont val="Times New Roman"/>
      </rPr>
      <t xml:space="preserve">  Кролики</t>
    </r>
  </si>
  <si>
    <t xml:space="preserve">Режим работы: ПН-ВС 8:00-19:00      Без выходных      Адрес: Cамарская обл., г.Тольятти,  Шоссейная улица, 31     
 Тел. 89303333257,  89770997010        эл. почта         s.volga@list.ru      сайт - www.zerno-tlt.ru    
 </t>
  </si>
  <si>
    <t xml:space="preserve">Режим работы: ПН-ВС 8:00-19:00      Без выходных      Адрес: Cамарская обл., Ставропольский р-н, с. Тимофеевка, ул. Строителей 29 б.   
 Тел. 89277127677,  89770997010        эл. почта         s.volga@list.ru      сайт - www.zerno-tlt.ru    
 </t>
  </si>
  <si>
    <t>ООО «Зерновая Компания» г. Тольятти   КОРМУШКИ ПОИЛКИ</t>
  </si>
  <si>
    <t>ООО «Зерновая Компания» с. Тимофеевка   КОРМУШКИ ПОИЛКИ</t>
  </si>
  <si>
    <t xml:space="preserve">Наименование продукции с   28.02.2023г. </t>
  </si>
  <si>
    <t>Цена за 1 шт наличными без ндс</t>
  </si>
  <si>
    <t>Кормушка для домашней птицы (10кг)</t>
  </si>
  <si>
    <t>865 руб</t>
  </si>
  <si>
    <t>931 руб</t>
  </si>
  <si>
    <t>МПЛ Кормушка для домашней птицы большая (12 кг)</t>
  </si>
  <si>
    <t>1039 руб</t>
  </si>
  <si>
    <t>1120 руб</t>
  </si>
  <si>
    <t>МПЛ Кормушка для перепелов</t>
  </si>
  <si>
    <t>220 руб</t>
  </si>
  <si>
    <t>242 руб</t>
  </si>
  <si>
    <t>МПЛ Кормушка для домашней птицы (8кг)</t>
  </si>
  <si>
    <t xml:space="preserve"> 600 руб</t>
  </si>
  <si>
    <t xml:space="preserve"> 660 руб</t>
  </si>
  <si>
    <t>МПЛ Кормушка для домашней птицы (5кг)</t>
  </si>
  <si>
    <t>388 руб</t>
  </si>
  <si>
    <t>418 руб</t>
  </si>
  <si>
    <t>Кормушка для домашней птицы (2кг)</t>
  </si>
  <si>
    <t>227 руб</t>
  </si>
  <si>
    <t>245 руб</t>
  </si>
  <si>
    <t>Кормушка для бройлеров прямоугольная</t>
  </si>
  <si>
    <t>285 руб</t>
  </si>
  <si>
    <t>307 руб</t>
  </si>
  <si>
    <t xml:space="preserve">Кормушка прямоугольная малая </t>
  </si>
  <si>
    <t>177 руб</t>
  </si>
  <si>
    <t>190 руб</t>
  </si>
  <si>
    <t>МПЛ Поилка для домашней птицы 5л</t>
  </si>
  <si>
    <t>400 руб</t>
  </si>
  <si>
    <t>440 руб</t>
  </si>
  <si>
    <t>МПЛ Поилка для домашней птицы D260мм под  бутылку</t>
  </si>
  <si>
    <t>200 руб</t>
  </si>
  <si>
    <t>216 руб</t>
  </si>
  <si>
    <t>Поилка для домашней птицы  под банку D260 vv</t>
  </si>
  <si>
    <t>МПЛ Поилка для домашней птицы D180мм под  банку</t>
  </si>
  <si>
    <t xml:space="preserve"> 60 руб</t>
  </si>
  <si>
    <t xml:space="preserve"> 66 руб</t>
  </si>
  <si>
    <t>МПЛ Поилка  подвесная 7л</t>
  </si>
  <si>
    <t>420 руб</t>
  </si>
  <si>
    <t>462 руб</t>
  </si>
  <si>
    <t>МПЛ Поилка для домашней птицы большая 10л</t>
  </si>
  <si>
    <t>500 руб</t>
  </si>
  <si>
    <t>550 руб</t>
  </si>
  <si>
    <t>МПЛ Бак 80 литров</t>
  </si>
  <si>
    <t>990 руб</t>
  </si>
  <si>
    <t>1089 руб</t>
  </si>
  <si>
    <t>МПЛ   Лейка  садовая 10 литров</t>
  </si>
  <si>
    <t>310 руб</t>
  </si>
  <si>
    <t>341 руб</t>
  </si>
  <si>
    <t xml:space="preserve">Веник банный </t>
  </si>
  <si>
    <t>150 руб</t>
  </si>
  <si>
    <t>165 руб</t>
  </si>
  <si>
    <t xml:space="preserve">Режим работы: ПН-ВС 8:00-19:00   Без выходных Адрес: Cамарская обл., г. Тольятти,  Шоссейная улица, 31     
 Тел. 89303333257 , 89770997010  Эл. почта   s.volga@list.ru    Сайт — www.zerno-tlt.ru   </t>
  </si>
  <si>
    <t xml:space="preserve">Режим работы: ПН-ВС 8:00-19:00      Без выходных      Адрес: Cамарская обл., Ставропольский р-н, с. Тимофеевка, ул. Строителей 29 б.   
 Тел. 89277127677,  89770997010        эл. почта         s.volga@list.ru      сайт - www.zerno-tlt.ru     </t>
  </si>
  <si>
    <t>ООО «Зерновая Компания» г. Тольятти                                 оцинкованная продукция + лопата</t>
  </si>
  <si>
    <t>ООО «Зерновая Компания» с. Тимофеевка оцинкованная продукция + лопата</t>
  </si>
  <si>
    <r>
      <t xml:space="preserve">Наименование продукции с </t>
    </r>
    <r>
      <rPr>
        <b/>
        <sz val="14"/>
        <color theme="1"/>
        <rFont val="Calibri"/>
        <scheme val="minor"/>
      </rPr>
      <t xml:space="preserve">   16.10.2023 г.</t>
    </r>
  </si>
  <si>
    <t>Цена за 1 шт                                                                                 наличными без ндс</t>
  </si>
  <si>
    <t>Цена за 1 шт      наличными без ндс</t>
  </si>
  <si>
    <t>Ведро оцинкованное 9 литров</t>
  </si>
  <si>
    <t>230 руб</t>
  </si>
  <si>
    <t>253 руб</t>
  </si>
  <si>
    <t>Ведро оцинкованное 12 литров</t>
  </si>
  <si>
    <t>240 руб</t>
  </si>
  <si>
    <t>264 руб</t>
  </si>
  <si>
    <t>Ведро оцинкованное 15 литров</t>
  </si>
  <si>
    <t>330 руб</t>
  </si>
  <si>
    <t>363 руб</t>
  </si>
  <si>
    <t>Таз оцинкованный круглый 13 литров</t>
  </si>
  <si>
    <t>350 руб</t>
  </si>
  <si>
    <t>385 руб</t>
  </si>
  <si>
    <t xml:space="preserve">Бочка металическая </t>
  </si>
  <si>
    <t>700 руб</t>
  </si>
  <si>
    <t>770 руб</t>
  </si>
  <si>
    <t>Лопата деревянная</t>
  </si>
  <si>
    <t>750 руб</t>
  </si>
  <si>
    <t>825 руб</t>
  </si>
  <si>
    <t>Ванна хозяйственная 60 литров</t>
  </si>
  <si>
    <t>1250 руб</t>
  </si>
  <si>
    <t>1375 руб</t>
  </si>
  <si>
    <t>Незамерзайка</t>
  </si>
  <si>
    <t>120 руб</t>
  </si>
  <si>
    <t>132 руб</t>
  </si>
  <si>
    <t>Перчатки</t>
  </si>
  <si>
    <t xml:space="preserve"> 20 руб</t>
  </si>
  <si>
    <t xml:space="preserve"> 22 руб</t>
  </si>
  <si>
    <t>Режим работы: ПН-ВС 8:00-19:00      Без выходных      Адрес: Cамарская обл., Ставропольский р-н, с. Тимофеевка, ул. Строителей 29 б.   
 Тел. 89277127677,  89770997010        эл. почта         s.volga@list.ru      сайт - www.zerno-tlt.ru</t>
  </si>
  <si>
    <t>ООО «Зерновая Компания» г.Тольятти клетки для птицы</t>
  </si>
  <si>
    <t>ООО «Зерновая Компания» с.Тимофеевка клетки для птицы</t>
  </si>
  <si>
    <t>Наименование продукции с    04.06.2021 год</t>
  </si>
  <si>
    <t>Цена за 1 шт                                                                  наличными без ндс</t>
  </si>
  <si>
    <t xml:space="preserve">  </t>
  </si>
  <si>
    <t>Клетка для перепелов "Профессионал+" на 30 голов</t>
  </si>
  <si>
    <t>6190 руб</t>
  </si>
  <si>
    <t>6809 руб</t>
  </si>
  <si>
    <t>Клетка для  кур-несушек  "Профессионал 1-7 " стандарт на 5-7 кур на 1 ярус</t>
  </si>
  <si>
    <t>7240 руб</t>
  </si>
  <si>
    <t>7964 руб</t>
  </si>
  <si>
    <t>Клетка для  бройлеров "Профессионал 1-7 " стандарт на 4-5 кур весом  до 2,5 кг</t>
  </si>
  <si>
    <t>6570 руб</t>
  </si>
  <si>
    <t>7227 руб</t>
  </si>
  <si>
    <t>Наименование продукции с    8.09.2022 год</t>
  </si>
  <si>
    <t>4950 руб</t>
  </si>
  <si>
    <t>5800 руб</t>
  </si>
  <si>
    <t>5260 руб</t>
  </si>
  <si>
    <t>Наименование продукции 30.06.2026г.</t>
  </si>
  <si>
    <t>Наименование продукции с 30.06.2026 г.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</si>
</sst>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3">
    <font>
      <sz val="11"/>
      <color theme="1"/>
      <name val="Calibri"/>
      <scheme val="minor"/>
    </font>
    <font>
      <u/>
      <sz val="11"/>
      <color theme="10"/>
      <name val="Calibri"/>
    </font>
    <font>
      <sz val="11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b/>
      <i/>
      <sz val="10"/>
      <color theme="1"/>
      <name val="Times New Roman"/>
    </font>
    <font>
      <b/>
      <i/>
      <sz val="12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8"/>
      <color theme="1"/>
      <name val="Times New Roman"/>
    </font>
    <font>
      <u/>
      <sz val="9"/>
      <color theme="1"/>
      <name val="Times New Roman"/>
    </font>
    <font>
      <sz val="9"/>
      <color theme="0"/>
      <name val="Times New Roman"/>
    </font>
    <font>
      <sz val="12"/>
      <color theme="1"/>
      <name val="Times New Roman"/>
    </font>
    <font>
      <b/>
      <i/>
      <sz val="9"/>
      <color theme="1"/>
      <name val="Times New Roman"/>
    </font>
    <font>
      <sz val="9"/>
      <color theme="1"/>
      <name val="Calibri"/>
      <scheme val="minor"/>
    </font>
    <font>
      <i/>
      <sz val="9"/>
      <color theme="1"/>
      <name val="Times New Roman"/>
    </font>
    <font>
      <b/>
      <i/>
      <sz val="8.5"/>
      <name val="Calibri"/>
      <scheme val="minor"/>
    </font>
    <font>
      <b/>
      <i/>
      <sz val="8.5"/>
      <color theme="1"/>
      <name val="Calibri"/>
      <scheme val="minor"/>
    </font>
    <font>
      <b/>
      <sz val="13"/>
      <color theme="1"/>
      <name val="Calibri"/>
      <scheme val="minor"/>
    </font>
    <font>
      <b/>
      <sz val="10"/>
      <color theme="1"/>
      <name val="Calibri"/>
      <scheme val="minor"/>
    </font>
    <font>
      <b/>
      <sz val="8"/>
      <color theme="1"/>
      <name val="Calibri"/>
      <scheme val="minor"/>
    </font>
    <font>
      <sz val="13.5"/>
      <color theme="1"/>
      <name val="Calibri"/>
      <scheme val="minor"/>
    </font>
    <font>
      <sz val="10"/>
      <color theme="1"/>
      <name val="Calibri"/>
      <scheme val="minor"/>
    </font>
    <font>
      <sz val="1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4"/>
      <name val="Calibri"/>
      <scheme val="minor"/>
    </font>
    <font>
      <b/>
      <i/>
      <sz val="11"/>
      <color theme="1"/>
      <name val="Times New Roman"/>
    </font>
    <font>
      <i/>
      <sz val="9"/>
      <name val="Times New Roman"/>
    </font>
    <font>
      <i/>
      <sz val="8"/>
      <color theme="1"/>
      <name val="Times New Roman"/>
    </font>
    <font>
      <sz val="6"/>
      <color theme="1"/>
      <name val="Times New Roman"/>
    </font>
    <font>
      <sz val="7"/>
      <color theme="1"/>
      <name val="Times New Roman"/>
    </font>
    <font>
      <b/>
      <i/>
      <sz val="9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8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/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A"/>
      </left>
      <right/>
      <top style="thin">
        <color rgb="FF00000A"/>
      </top>
      <bottom/>
      <diagonal/>
    </border>
    <border>
      <left/>
      <right/>
      <top style="thin">
        <color rgb="FF00000A"/>
      </top>
      <bottom/>
      <diagonal/>
    </border>
    <border>
      <left style="thin">
        <color rgb="FF00000A"/>
      </left>
      <right/>
      <top/>
      <bottom style="thin">
        <color rgb="FF00000A"/>
      </bottom>
      <diagonal/>
    </border>
    <border>
      <left/>
      <right/>
      <top/>
      <bottom style="thin">
        <color rgb="FF00000A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rgb="FF00000A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A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A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A"/>
      </right>
      <top style="thin">
        <color rgb="FF00000A"/>
      </top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/>
      <diagonal/>
    </border>
    <border>
      <left style="thin">
        <color rgb="FF00000A"/>
      </left>
      <right/>
      <top style="thin">
        <color rgb="FF00000A"/>
      </top>
      <bottom style="thin">
        <color auto="1"/>
      </bottom>
      <diagonal/>
    </border>
    <border>
      <left/>
      <right style="thin">
        <color rgb="FF00000A"/>
      </right>
      <top style="thin">
        <color rgb="FF00000A"/>
      </top>
      <bottom style="thin">
        <color auto="1"/>
      </bottom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auto="1"/>
      </bottom>
      <diagonal/>
    </border>
    <border>
      <left style="thin">
        <color rgb="FF00000A"/>
      </left>
      <right style="thin">
        <color auto="1"/>
      </right>
      <top style="thin">
        <color rgb="FF00000A"/>
      </top>
      <bottom style="thin">
        <color auto="1"/>
      </bottom>
      <diagonal/>
    </border>
    <border>
      <left style="thin">
        <color rgb="FF00000A"/>
      </left>
      <right/>
      <top style="thin">
        <color auto="1"/>
      </top>
      <bottom/>
      <diagonal/>
    </border>
    <border>
      <left/>
      <right/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A"/>
      </right>
      <top style="thin">
        <color auto="1"/>
      </top>
      <bottom/>
      <diagonal/>
    </border>
    <border>
      <left style="thin">
        <color rgb="FF00000A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 style="thin">
        <color rgb="FF00000A"/>
      </bottom>
      <diagonal/>
    </border>
    <border>
      <left/>
      <right style="thin">
        <color rgb="FF00000A"/>
      </right>
      <top/>
      <bottom/>
      <diagonal/>
    </border>
    <border>
      <left style="thin">
        <color rgb="FF00000A"/>
      </left>
      <right style="thin">
        <color auto="1"/>
      </right>
      <top style="thin">
        <color rgb="FF00000A"/>
      </top>
      <bottom style="thin">
        <color rgb="FF00000A"/>
      </bottom>
      <diagonal/>
    </border>
    <border>
      <left/>
      <right style="thin">
        <color auto="1"/>
      </right>
      <top/>
      <bottom style="thin">
        <color rgb="FF00000A"/>
      </bottom>
      <diagonal/>
    </border>
    <border>
      <left/>
      <right style="thin">
        <color auto="1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thin">
        <color auto="1"/>
      </right>
      <top style="thin">
        <color rgb="FF00000A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A"/>
      </bottom>
      <diagonal/>
    </border>
    <border>
      <left/>
      <right style="medium">
        <color auto="1"/>
      </right>
      <top style="medium">
        <color auto="1"/>
      </top>
      <bottom style="thin">
        <color rgb="FF00000A"/>
      </bottom>
      <diagonal/>
    </border>
    <border>
      <left style="medium">
        <color auto="1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medium">
        <color auto="1"/>
      </right>
      <top style="thin">
        <color rgb="FF00000A"/>
      </top>
      <bottom style="thin">
        <color rgb="FF00000A"/>
      </bottom>
      <diagonal/>
    </border>
    <border>
      <left style="medium">
        <color auto="1"/>
      </left>
      <right/>
      <top style="thin">
        <color rgb="FF00000A"/>
      </top>
      <bottom style="thin">
        <color rgb="FF00000A"/>
      </bottom>
      <diagonal/>
    </border>
    <border>
      <left/>
      <right style="medium">
        <color auto="1"/>
      </right>
      <top style="thin">
        <color rgb="FF00000A"/>
      </top>
      <bottom style="thin">
        <color rgb="FF00000A"/>
      </bottom>
      <diagonal/>
    </border>
    <border>
      <left style="medium">
        <color auto="1"/>
      </left>
      <right style="thin">
        <color rgb="FF00000A"/>
      </right>
      <top style="thin">
        <color rgb="FF00000A"/>
      </top>
      <bottom/>
      <diagonal/>
    </border>
    <border>
      <left style="thin">
        <color rgb="FF00000A"/>
      </left>
      <right style="medium">
        <color auto="1"/>
      </right>
      <top style="thin">
        <color rgb="FF00000A"/>
      </top>
      <bottom/>
      <diagonal/>
    </border>
    <border>
      <left style="medium">
        <color auto="1"/>
      </left>
      <right style="thin">
        <color rgb="FF00000A"/>
      </right>
      <top style="thin">
        <color rgb="FF00000A"/>
      </top>
      <bottom style="medium">
        <color auto="1"/>
      </bottom>
      <diagonal/>
    </border>
    <border>
      <left style="thin">
        <color rgb="FF00000A"/>
      </left>
      <right style="medium">
        <color auto="1"/>
      </right>
      <top style="thin">
        <color rgb="FF00000A"/>
      </top>
      <bottom style="medium">
        <color auto="1"/>
      </bottom>
      <diagonal/>
    </border>
    <border>
      <left/>
      <right style="thin">
        <color rgb="FF00000A"/>
      </right>
      <top/>
      <bottom style="thin">
        <color rgb="FF00000A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/>
      <protection locked="0"/>
    </xf>
  </cellStyleXfs>
  <cellXfs count="3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/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2" fontId="9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8" fillId="0" borderId="2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left" wrapText="1"/>
    </xf>
    <xf numFmtId="0" fontId="7" fillId="0" borderId="23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7" fillId="0" borderId="25" xfId="0" applyFont="1" applyBorder="1" applyAlignment="1">
      <alignment horizontal="left" vertical="top" wrapText="1"/>
    </xf>
    <xf numFmtId="2" fontId="7" fillId="0" borderId="25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2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top" wrapText="1"/>
    </xf>
    <xf numFmtId="2" fontId="7" fillId="0" borderId="0" xfId="0" applyNumberFormat="1" applyFont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2" fontId="2" fillId="0" borderId="0" xfId="0" applyNumberFormat="1" applyFont="1"/>
    <xf numFmtId="2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2" fontId="7" fillId="0" borderId="23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 vertical="top" wrapText="1"/>
    </xf>
    <xf numFmtId="3" fontId="7" fillId="0" borderId="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2" fontId="7" fillId="0" borderId="42" xfId="0" applyNumberFormat="1" applyFont="1" applyBorder="1" applyAlignment="1">
      <alignment horizontal="center" vertical="center" wrapText="1"/>
    </xf>
    <xf numFmtId="3" fontId="7" fillId="0" borderId="42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left" vertical="top" wrapText="1"/>
    </xf>
    <xf numFmtId="3" fontId="7" fillId="0" borderId="2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 vertical="top" wrapText="1"/>
    </xf>
    <xf numFmtId="2" fontId="7" fillId="0" borderId="48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/>
    </xf>
    <xf numFmtId="0" fontId="7" fillId="0" borderId="48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/>
    <xf numFmtId="0" fontId="2" fillId="0" borderId="51" xfId="0" applyFont="1" applyBorder="1"/>
    <xf numFmtId="0" fontId="7" fillId="0" borderId="48" xfId="0" applyFont="1" applyBorder="1" applyAlignment="1">
      <alignment horizontal="left" vertical="top" wrapText="1"/>
    </xf>
    <xf numFmtId="2" fontId="7" fillId="0" borderId="48" xfId="0" applyNumberFormat="1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/>
    </xf>
    <xf numFmtId="0" fontId="12" fillId="0" borderId="52" xfId="0" applyFont="1" applyBorder="1"/>
    <xf numFmtId="0" fontId="12" fillId="0" borderId="52" xfId="0" applyFont="1" applyBorder="1" applyAlignment="1">
      <alignment horizontal="center"/>
    </xf>
    <xf numFmtId="0" fontId="2" fillId="0" borderId="35" xfId="0" applyFont="1" applyBorder="1"/>
    <xf numFmtId="0" fontId="2" fillId="0" borderId="53" xfId="0" applyFont="1" applyBorder="1"/>
    <xf numFmtId="0" fontId="7" fillId="0" borderId="54" xfId="0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/>
    </xf>
    <xf numFmtId="0" fontId="7" fillId="0" borderId="57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0" fillId="0" borderId="0" xfId="0"/>
    <xf numFmtId="0" fontId="0" fillId="3" borderId="0" xfId="0" applyFill="1"/>
    <xf numFmtId="0" fontId="19" fillId="3" borderId="64" xfId="0" applyFont="1" applyFill="1" applyBorder="1" applyAlignment="1">
      <alignment horizontal="center" vertical="center" wrapText="1"/>
    </xf>
    <xf numFmtId="0" fontId="20" fillId="3" borderId="65" xfId="0" applyFont="1" applyFill="1" applyBorder="1" applyAlignment="1">
      <alignment horizontal="center" vertical="center" wrapText="1"/>
    </xf>
    <xf numFmtId="0" fontId="0" fillId="3" borderId="64" xfId="0" applyFill="1" applyBorder="1" applyAlignment="1">
      <alignment vertical="top" wrapText="1"/>
    </xf>
    <xf numFmtId="0" fontId="21" fillId="3" borderId="65" xfId="0" applyFont="1" applyFill="1" applyBorder="1" applyAlignment="1">
      <alignment horizontal="center" vertical="top" wrapText="1"/>
    </xf>
    <xf numFmtId="0" fontId="0" fillId="3" borderId="68" xfId="0" applyFill="1" applyBorder="1" applyAlignment="1">
      <alignment vertical="top" wrapText="1"/>
    </xf>
    <xf numFmtId="0" fontId="21" fillId="3" borderId="69" xfId="0" applyFont="1" applyFill="1" applyBorder="1" applyAlignment="1">
      <alignment horizontal="center" vertical="top" wrapText="1"/>
    </xf>
    <xf numFmtId="0" fontId="0" fillId="3" borderId="70" xfId="0" applyFill="1" applyBorder="1" applyAlignment="1">
      <alignment vertical="top" wrapText="1"/>
    </xf>
    <xf numFmtId="0" fontId="21" fillId="3" borderId="71" xfId="0" applyFont="1" applyFill="1" applyBorder="1" applyAlignment="1">
      <alignment horizontal="center" vertical="top" wrapText="1"/>
    </xf>
    <xf numFmtId="0" fontId="19" fillId="0" borderId="77" xfId="0" applyFont="1" applyBorder="1" applyAlignment="1">
      <alignment horizontal="center" vertical="top" wrapText="1"/>
    </xf>
    <xf numFmtId="0" fontId="20" fillId="0" borderId="78" xfId="0" applyFont="1" applyBorder="1" applyAlignment="1">
      <alignment horizontal="center" vertical="top" wrapText="1"/>
    </xf>
    <xf numFmtId="0" fontId="22" fillId="4" borderId="77" xfId="0" applyFont="1" applyFill="1" applyBorder="1" applyAlignment="1">
      <alignment horizontal="left" vertical="top" wrapText="1"/>
    </xf>
    <xf numFmtId="0" fontId="23" fillId="4" borderId="78" xfId="0" applyFont="1" applyFill="1" applyBorder="1" applyAlignment="1">
      <alignment horizontal="center" vertical="top" wrapText="1"/>
    </xf>
    <xf numFmtId="0" fontId="22" fillId="4" borderId="78" xfId="0" applyFont="1" applyFill="1" applyBorder="1" applyAlignment="1">
      <alignment horizontal="center" vertical="top" wrapText="1"/>
    </xf>
    <xf numFmtId="0" fontId="22" fillId="4" borderId="81" xfId="0" applyFont="1" applyFill="1" applyBorder="1" applyAlignment="1">
      <alignment horizontal="left" vertical="top" wrapText="1"/>
    </xf>
    <xf numFmtId="0" fontId="22" fillId="4" borderId="82" xfId="0" applyFont="1" applyFill="1" applyBorder="1" applyAlignment="1">
      <alignment horizontal="center" vertical="top" wrapText="1"/>
    </xf>
    <xf numFmtId="0" fontId="22" fillId="4" borderId="83" xfId="0" applyFont="1" applyFill="1" applyBorder="1" applyAlignment="1">
      <alignment horizontal="left" vertical="top" wrapText="1"/>
    </xf>
    <xf numFmtId="0" fontId="22" fillId="4" borderId="84" xfId="0" applyFont="1" applyFill="1" applyBorder="1" applyAlignment="1">
      <alignment horizontal="center" vertical="top" wrapText="1"/>
    </xf>
    <xf numFmtId="0" fontId="24" fillId="0" borderId="77" xfId="0" applyFont="1" applyBorder="1" applyAlignment="1">
      <alignment horizontal="center" vertical="top" wrapText="1"/>
    </xf>
    <xf numFmtId="0" fontId="24" fillId="0" borderId="78" xfId="0" applyFont="1" applyBorder="1" applyAlignment="1">
      <alignment horizontal="center" vertical="top" wrapText="1"/>
    </xf>
    <xf numFmtId="0" fontId="25" fillId="4" borderId="77" xfId="0" applyFont="1" applyFill="1" applyBorder="1" applyAlignment="1">
      <alignment horizontal="left" vertical="top" wrapText="1"/>
    </xf>
    <xf numFmtId="0" fontId="26" fillId="4" borderId="78" xfId="0" applyFont="1" applyFill="1" applyBorder="1" applyAlignment="1">
      <alignment horizontal="center" vertical="top" wrapText="1"/>
    </xf>
    <xf numFmtId="0" fontId="25" fillId="4" borderId="78" xfId="0" applyFont="1" applyFill="1" applyBorder="1" applyAlignment="1">
      <alignment horizontal="center" vertical="top" wrapText="1"/>
    </xf>
    <xf numFmtId="0" fontId="25" fillId="4" borderId="83" xfId="0" applyFont="1" applyFill="1" applyBorder="1" applyAlignment="1">
      <alignment horizontal="left" vertical="top" wrapText="1"/>
    </xf>
    <xf numFmtId="0" fontId="25" fillId="4" borderId="8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7" fillId="0" borderId="22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5" fillId="0" borderId="49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7" fillId="0" borderId="22" xfId="0" applyFont="1" applyBorder="1" applyAlignment="1">
      <alignment horizontal="left" wrapText="1"/>
    </xf>
    <xf numFmtId="0" fontId="13" fillId="0" borderId="6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18" fillId="0" borderId="60" xfId="0" applyFont="1" applyBorder="1" applyAlignment="1">
      <alignment horizontal="center" vertical="top" wrapText="1"/>
    </xf>
    <xf numFmtId="0" fontId="18" fillId="0" borderId="61" xfId="0" applyFont="1" applyBorder="1" applyAlignment="1">
      <alignment horizontal="center" vertical="top" wrapText="1"/>
    </xf>
    <xf numFmtId="0" fontId="18" fillId="0" borderId="62" xfId="0" applyFont="1" applyBorder="1" applyAlignment="1">
      <alignment horizontal="center" vertical="top" wrapText="1"/>
    </xf>
    <xf numFmtId="0" fontId="18" fillId="0" borderId="63" xfId="0" applyFont="1" applyBorder="1" applyAlignment="1">
      <alignment horizontal="center" vertical="top" wrapText="1"/>
    </xf>
    <xf numFmtId="0" fontId="0" fillId="3" borderId="64" xfId="0" applyFill="1" applyBorder="1" applyAlignment="1">
      <alignment vertical="top" wrapText="1"/>
    </xf>
    <xf numFmtId="0" fontId="0" fillId="3" borderId="65" xfId="0" applyFill="1" applyBorder="1" applyAlignment="1">
      <alignment vertical="top" wrapText="1"/>
    </xf>
    <xf numFmtId="0" fontId="0" fillId="3" borderId="66" xfId="0" applyFill="1" applyBorder="1" applyAlignment="1">
      <alignment vertical="top" wrapText="1"/>
    </xf>
    <xf numFmtId="0" fontId="0" fillId="3" borderId="67" xfId="0" applyFill="1" applyBorder="1" applyAlignment="1">
      <alignment vertical="top" wrapText="1"/>
    </xf>
    <xf numFmtId="0" fontId="19" fillId="4" borderId="72" xfId="0" applyFont="1" applyFill="1" applyBorder="1" applyAlignment="1">
      <alignment horizontal="center" vertical="top" wrapText="1"/>
    </xf>
    <xf numFmtId="0" fontId="19" fillId="4" borderId="73" xfId="0" applyFont="1" applyFill="1" applyBorder="1" applyAlignment="1">
      <alignment horizontal="center" vertical="top" wrapText="1"/>
    </xf>
    <xf numFmtId="0" fontId="19" fillId="4" borderId="74" xfId="0" applyFont="1" applyFill="1" applyBorder="1" applyAlignment="1">
      <alignment horizontal="center" vertical="top" wrapText="1"/>
    </xf>
    <xf numFmtId="0" fontId="18" fillId="0" borderId="75" xfId="0" applyFont="1" applyBorder="1" applyAlignment="1">
      <alignment horizontal="center" vertical="top" wrapText="1"/>
    </xf>
    <xf numFmtId="0" fontId="18" fillId="0" borderId="76" xfId="0" applyFont="1" applyBorder="1" applyAlignment="1">
      <alignment horizontal="center" vertical="top" wrapText="1"/>
    </xf>
    <xf numFmtId="0" fontId="0" fillId="0" borderId="79" xfId="0" applyBorder="1" applyAlignment="1">
      <alignment vertical="top" wrapText="1"/>
    </xf>
    <xf numFmtId="0" fontId="0" fillId="0" borderId="80" xfId="0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53" xfId="0" applyFill="1" applyBorder="1" applyAlignment="1">
      <alignment vertical="top" wrapText="1"/>
    </xf>
    <xf numFmtId="0" fontId="1" fillId="4" borderId="14" xfId="1" applyFont="1" applyFill="1" applyBorder="1" applyAlignment="1" applyProtection="1">
      <alignment horizontal="center" vertical="top" wrapText="1"/>
    </xf>
    <xf numFmtId="0" fontId="1" fillId="4" borderId="85" xfId="1" applyFont="1" applyFill="1" applyBorder="1" applyAlignment="1" applyProtection="1">
      <alignment horizontal="center" vertical="top" wrapText="1"/>
    </xf>
    <xf numFmtId="0" fontId="24" fillId="0" borderId="75" xfId="0" applyFont="1" applyBorder="1" applyAlignment="1">
      <alignment horizontal="center" vertical="top" wrapText="1"/>
    </xf>
    <xf numFmtId="0" fontId="24" fillId="0" borderId="76" xfId="0" applyFont="1" applyBorder="1" applyAlignment="1">
      <alignment horizontal="center" vertical="top" wrapText="1"/>
    </xf>
    <xf numFmtId="0" fontId="25" fillId="0" borderId="79" xfId="0" applyFont="1" applyBorder="1" applyAlignment="1">
      <alignment vertical="top" wrapText="1"/>
    </xf>
    <xf numFmtId="0" fontId="25" fillId="0" borderId="80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1800223</xdr:colOff>
      <xdr:row>165</xdr:row>
      <xdr:rowOff>180973</xdr:rowOff>
    </xdr:from>
    <xdr:ext cx="2829659" cy="2000657"/>
    <xdr:pic>
      <xdr:nvPicPr>
        <xdr:cNvPr id="1159823609" name="Рисунок 115982360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952623" y="31622998"/>
          <a:ext cx="2829659" cy="20006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163</xdr:row>
      <xdr:rowOff>942975</xdr:rowOff>
    </xdr:from>
    <xdr:to>
      <xdr:col>5</xdr:col>
      <xdr:colOff>171450</xdr:colOff>
      <xdr:row>176</xdr:row>
      <xdr:rowOff>161624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000125" y="32423100"/>
          <a:ext cx="3819525" cy="268574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828675</xdr:colOff>
      <xdr:row>163</xdr:row>
      <xdr:rowOff>942975</xdr:rowOff>
    </xdr:from>
    <xdr:to>
      <xdr:col>12</xdr:col>
      <xdr:colOff>666750</xdr:colOff>
      <xdr:row>176</xdr:row>
      <xdr:rowOff>161624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7496175" y="32423100"/>
          <a:ext cx="3819525" cy="26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1733550</xdr:colOff>
      <xdr:row>163</xdr:row>
      <xdr:rowOff>971550</xdr:rowOff>
    </xdr:from>
    <xdr:to>
      <xdr:col>21</xdr:col>
      <xdr:colOff>47625</xdr:colOff>
      <xdr:row>176</xdr:row>
      <xdr:rowOff>190199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5049500" y="32451675"/>
          <a:ext cx="3819525" cy="26857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1571624</xdr:colOff>
      <xdr:row>162</xdr:row>
      <xdr:rowOff>66673</xdr:rowOff>
    </xdr:from>
    <xdr:ext cx="2829654" cy="2000648"/>
    <xdr:pic>
      <xdr:nvPicPr>
        <xdr:cNvPr id="109007635" name="Рисунок 10900763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685924" y="37861874"/>
          <a:ext cx="2829654" cy="20006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3"/>
  <sheetViews>
    <sheetView topLeftCell="A82" workbookViewId="0">
      <selection activeCell="O135" sqref="J135:O135"/>
    </sheetView>
  </sheetViews>
  <sheetFormatPr defaultRowHeight="15"/>
  <cols>
    <col min="1" max="1" width="2.28515625" style="1" customWidth="1"/>
    <col min="2" max="2" width="33.28515625" style="1" customWidth="1"/>
    <col min="3" max="3" width="13.140625" style="1" customWidth="1"/>
    <col min="4" max="4" width="12.28515625" style="1" customWidth="1"/>
    <col min="5" max="5" width="8.85546875" style="1" customWidth="1"/>
    <col min="6" max="6" width="7.42578125" style="2" customWidth="1"/>
    <col min="7" max="7" width="10.42578125" style="1" customWidth="1"/>
    <col min="8" max="8" width="5.140625" style="1" customWidth="1"/>
    <col min="9" max="9" width="9.140625" style="1"/>
    <col min="10" max="10" width="33.28515625" style="1" customWidth="1"/>
    <col min="11" max="11" width="13.140625" style="1" customWidth="1"/>
    <col min="12" max="12" width="13.28515625" style="1" customWidth="1"/>
    <col min="13" max="13" width="11.28515625" style="1" customWidth="1"/>
    <col min="14" max="14" width="10.42578125" style="2" customWidth="1"/>
    <col min="15" max="16384" width="9.140625" style="1"/>
  </cols>
  <sheetData>
    <row r="1" spans="2:16" ht="105" customHeight="1">
      <c r="B1" s="172" t="s">
        <v>0</v>
      </c>
      <c r="C1" s="172"/>
      <c r="D1" s="172"/>
      <c r="E1" s="172"/>
      <c r="F1" s="172"/>
      <c r="G1" s="172"/>
    </row>
    <row r="2" spans="2:16" s="3" customFormat="1" ht="15.75">
      <c r="B2" s="173" t="s">
        <v>1</v>
      </c>
      <c r="C2" s="173"/>
      <c r="D2" s="173"/>
      <c r="E2" s="173"/>
      <c r="F2" s="173"/>
    </row>
    <row r="3" spans="2:16" ht="36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" t="s">
        <v>7</v>
      </c>
    </row>
    <row r="4" spans="2:16" ht="15.75">
      <c r="B4" s="174" t="s">
        <v>8</v>
      </c>
      <c r="C4" s="174"/>
      <c r="D4" s="174"/>
      <c r="E4" s="174"/>
      <c r="F4" s="5"/>
    </row>
    <row r="5" spans="2:16" s="3" customFormat="1">
      <c r="B5" s="175" t="s">
        <v>9</v>
      </c>
      <c r="C5" s="7">
        <v>15</v>
      </c>
      <c r="D5" s="8">
        <f>E5*C5</f>
        <v>600</v>
      </c>
      <c r="E5" s="9">
        <v>40</v>
      </c>
      <c r="F5" s="9" t="s">
        <v>10</v>
      </c>
      <c r="H5" s="10"/>
      <c r="P5" s="11"/>
    </row>
    <row r="6" spans="2:16" s="3" customFormat="1">
      <c r="B6" s="175"/>
      <c r="C6" s="7">
        <v>19.54</v>
      </c>
      <c r="D6" s="8">
        <v>415</v>
      </c>
      <c r="E6" s="9">
        <v>22</v>
      </c>
      <c r="F6" s="9" t="s">
        <v>10</v>
      </c>
      <c r="H6" s="10"/>
      <c r="P6" s="11"/>
    </row>
    <row r="7" spans="2:16" s="3" customFormat="1">
      <c r="B7" s="175"/>
      <c r="C7" s="7">
        <v>20.5</v>
      </c>
      <c r="D7" s="8">
        <v>200</v>
      </c>
      <c r="E7" s="9">
        <v>10</v>
      </c>
      <c r="F7" s="9" t="s">
        <v>10</v>
      </c>
      <c r="H7" s="10"/>
      <c r="P7" s="11"/>
    </row>
    <row r="8" spans="2:16" s="3" customFormat="1">
      <c r="B8" s="175"/>
      <c r="C8" s="7">
        <v>21</v>
      </c>
      <c r="D8" s="8">
        <v>21</v>
      </c>
      <c r="E8" s="9">
        <v>1</v>
      </c>
      <c r="F8" s="9" t="s">
        <v>10</v>
      </c>
      <c r="H8" s="10"/>
      <c r="P8" s="11"/>
    </row>
    <row r="9" spans="2:16" s="3" customFormat="1">
      <c r="B9" s="12" t="s">
        <v>11</v>
      </c>
      <c r="C9" s="7">
        <f>D9/E9</f>
        <v>16</v>
      </c>
      <c r="D9" s="8">
        <v>640</v>
      </c>
      <c r="E9" s="9">
        <v>40</v>
      </c>
      <c r="F9" s="9" t="s">
        <v>10</v>
      </c>
      <c r="H9" s="10"/>
      <c r="P9" s="11"/>
    </row>
    <row r="10" spans="2:16" s="3" customFormat="1" hidden="1">
      <c r="B10" s="12" t="s">
        <v>12</v>
      </c>
      <c r="C10" s="7">
        <f>D10/E10</f>
        <v>13.75</v>
      </c>
      <c r="D10" s="8">
        <v>550</v>
      </c>
      <c r="E10" s="9">
        <v>40</v>
      </c>
      <c r="F10" s="9" t="s">
        <v>10</v>
      </c>
      <c r="H10" s="10"/>
      <c r="P10" s="11"/>
    </row>
    <row r="11" spans="2:16" s="3" customFormat="1">
      <c r="B11" s="175" t="s">
        <v>13</v>
      </c>
      <c r="C11" s="7">
        <v>14.5</v>
      </c>
      <c r="D11" s="9">
        <f>C11*E11</f>
        <v>580</v>
      </c>
      <c r="E11" s="9">
        <v>40</v>
      </c>
      <c r="F11" s="9" t="s">
        <v>10</v>
      </c>
      <c r="H11" s="10"/>
      <c r="P11" s="11"/>
    </row>
    <row r="12" spans="2:16" s="3" customFormat="1">
      <c r="B12" s="175"/>
      <c r="C12" s="7">
        <v>18.86</v>
      </c>
      <c r="D12" s="9">
        <v>415</v>
      </c>
      <c r="E12" s="9">
        <v>22</v>
      </c>
      <c r="F12" s="9" t="s">
        <v>10</v>
      </c>
      <c r="H12" s="10"/>
      <c r="P12" s="11"/>
    </row>
    <row r="13" spans="2:16" s="3" customFormat="1">
      <c r="B13" s="175" t="s">
        <v>14</v>
      </c>
      <c r="C13" s="7">
        <f t="shared" ref="C13:C73" si="0">D13/E13</f>
        <v>24</v>
      </c>
      <c r="D13" s="8">
        <v>960</v>
      </c>
      <c r="E13" s="9">
        <v>40</v>
      </c>
      <c r="F13" s="9" t="s">
        <v>10</v>
      </c>
      <c r="H13" s="10"/>
      <c r="P13" s="11"/>
    </row>
    <row r="14" spans="2:16" s="3" customFormat="1">
      <c r="B14" s="175"/>
      <c r="C14" s="7">
        <f t="shared" si="0"/>
        <v>28.5</v>
      </c>
      <c r="D14" s="8">
        <v>285</v>
      </c>
      <c r="E14" s="9">
        <v>10</v>
      </c>
      <c r="F14" s="9" t="s">
        <v>10</v>
      </c>
      <c r="H14" s="10"/>
      <c r="P14" s="11"/>
    </row>
    <row r="15" spans="2:16" s="3" customFormat="1">
      <c r="B15" s="175" t="s">
        <v>15</v>
      </c>
      <c r="C15" s="7">
        <f t="shared" si="0"/>
        <v>15.666666666666666</v>
      </c>
      <c r="D15" s="8">
        <v>470</v>
      </c>
      <c r="E15" s="8">
        <v>30</v>
      </c>
      <c r="F15" s="9" t="s">
        <v>10</v>
      </c>
      <c r="H15" s="10"/>
      <c r="P15" s="11"/>
    </row>
    <row r="16" spans="2:16" s="3" customFormat="1">
      <c r="B16" s="175"/>
      <c r="C16" s="7">
        <f t="shared" si="0"/>
        <v>21.5</v>
      </c>
      <c r="D16" s="8">
        <v>215</v>
      </c>
      <c r="E16" s="8">
        <v>10</v>
      </c>
      <c r="F16" s="9" t="s">
        <v>10</v>
      </c>
      <c r="H16" s="10"/>
      <c r="P16" s="11"/>
    </row>
    <row r="17" spans="2:17" s="3" customFormat="1">
      <c r="B17" s="175" t="s">
        <v>16</v>
      </c>
      <c r="C17" s="7">
        <f t="shared" si="0"/>
        <v>16</v>
      </c>
      <c r="D17" s="9">
        <v>640</v>
      </c>
      <c r="E17" s="9">
        <v>40</v>
      </c>
      <c r="F17" s="9" t="s">
        <v>10</v>
      </c>
      <c r="H17" s="10"/>
      <c r="P17" s="11"/>
    </row>
    <row r="18" spans="2:17" s="3" customFormat="1">
      <c r="B18" s="175"/>
      <c r="C18" s="7">
        <f t="shared" si="0"/>
        <v>22</v>
      </c>
      <c r="D18" s="9">
        <v>220</v>
      </c>
      <c r="E18" s="9">
        <v>10</v>
      </c>
      <c r="F18" s="9" t="s">
        <v>10</v>
      </c>
      <c r="H18" s="10"/>
      <c r="P18" s="11"/>
    </row>
    <row r="19" spans="2:17" s="3" customFormat="1">
      <c r="B19" s="175"/>
      <c r="C19" s="7">
        <f t="shared" si="0"/>
        <v>23</v>
      </c>
      <c r="D19" s="9">
        <v>23</v>
      </c>
      <c r="E19" s="9">
        <v>1</v>
      </c>
      <c r="F19" s="9" t="s">
        <v>10</v>
      </c>
      <c r="H19" s="10"/>
      <c r="P19" s="11"/>
    </row>
    <row r="20" spans="2:17" s="3" customFormat="1">
      <c r="B20" s="175" t="s">
        <v>17</v>
      </c>
      <c r="C20" s="7">
        <f t="shared" si="0"/>
        <v>29</v>
      </c>
      <c r="D20" s="9">
        <v>1160</v>
      </c>
      <c r="E20" s="9">
        <v>40</v>
      </c>
      <c r="F20" s="9" t="s">
        <v>10</v>
      </c>
      <c r="H20" s="10"/>
      <c r="P20" s="11"/>
    </row>
    <row r="21" spans="2:17" s="3" customFormat="1">
      <c r="B21" s="175"/>
      <c r="C21" s="7">
        <f t="shared" si="0"/>
        <v>37.5</v>
      </c>
      <c r="D21" s="9">
        <v>375</v>
      </c>
      <c r="E21" s="9">
        <v>10</v>
      </c>
      <c r="F21" s="9" t="s">
        <v>10</v>
      </c>
      <c r="H21" s="10"/>
      <c r="P21" s="11"/>
    </row>
    <row r="22" spans="2:17" s="3" customFormat="1">
      <c r="B22" s="175" t="s">
        <v>18</v>
      </c>
      <c r="C22" s="7">
        <f t="shared" si="0"/>
        <v>55</v>
      </c>
      <c r="D22" s="9">
        <v>2200</v>
      </c>
      <c r="E22" s="9">
        <v>40</v>
      </c>
      <c r="F22" s="9" t="s">
        <v>10</v>
      </c>
      <c r="H22" s="10"/>
      <c r="P22" s="11"/>
    </row>
    <row r="23" spans="2:17" s="3" customFormat="1">
      <c r="B23" s="175"/>
      <c r="C23" s="7">
        <f t="shared" si="0"/>
        <v>60</v>
      </c>
      <c r="D23" s="9">
        <v>600</v>
      </c>
      <c r="E23" s="9">
        <v>10</v>
      </c>
      <c r="F23" s="9" t="s">
        <v>10</v>
      </c>
      <c r="H23" s="10"/>
      <c r="P23" s="11"/>
    </row>
    <row r="24" spans="2:17" s="3" customFormat="1">
      <c r="B24" s="12" t="s">
        <v>19</v>
      </c>
      <c r="C24" s="7">
        <f t="shared" si="0"/>
        <v>25.142857142857142</v>
      </c>
      <c r="D24" s="9">
        <v>880</v>
      </c>
      <c r="E24" s="9">
        <v>35</v>
      </c>
      <c r="F24" s="9" t="s">
        <v>10</v>
      </c>
      <c r="H24" s="10"/>
      <c r="P24" s="11"/>
    </row>
    <row r="25" spans="2:17" s="3" customFormat="1">
      <c r="B25" s="13" t="s">
        <v>20</v>
      </c>
      <c r="C25" s="7">
        <f t="shared" si="0"/>
        <v>13.75</v>
      </c>
      <c r="D25" s="14">
        <v>550</v>
      </c>
      <c r="E25" s="14">
        <v>40</v>
      </c>
      <c r="F25" s="9" t="s">
        <v>10</v>
      </c>
      <c r="H25" s="10"/>
      <c r="P25" s="11"/>
    </row>
    <row r="26" spans="2:17">
      <c r="B26" s="176" t="s">
        <v>21</v>
      </c>
      <c r="C26" s="177"/>
      <c r="D26" s="177"/>
      <c r="E26" s="177"/>
      <c r="F26" s="178"/>
      <c r="H26" s="15"/>
      <c r="P26" s="11"/>
      <c r="Q26" s="3"/>
    </row>
    <row r="27" spans="2:17">
      <c r="B27" s="16" t="s">
        <v>22</v>
      </c>
      <c r="C27" s="17">
        <v>17.57</v>
      </c>
      <c r="D27" s="18">
        <f t="shared" ref="D27:D29" si="1">C27*E27</f>
        <v>614.95000000000005</v>
      </c>
      <c r="E27" s="19">
        <v>35</v>
      </c>
      <c r="F27" s="20" t="s">
        <v>10</v>
      </c>
      <c r="H27" s="15"/>
      <c r="P27" s="11"/>
      <c r="Q27" s="3"/>
    </row>
    <row r="28" spans="2:17">
      <c r="B28" s="179" t="s">
        <v>23</v>
      </c>
      <c r="C28" s="17">
        <v>18.14</v>
      </c>
      <c r="D28" s="21">
        <f t="shared" si="1"/>
        <v>634.9</v>
      </c>
      <c r="E28" s="19">
        <v>35</v>
      </c>
      <c r="F28" s="20" t="s">
        <v>10</v>
      </c>
      <c r="H28" s="15"/>
      <c r="P28" s="11"/>
      <c r="Q28" s="3"/>
    </row>
    <row r="29" spans="2:17">
      <c r="B29" s="179"/>
      <c r="C29" s="17">
        <v>24.5</v>
      </c>
      <c r="D29" s="21">
        <f t="shared" si="1"/>
        <v>245</v>
      </c>
      <c r="E29" s="19">
        <v>10</v>
      </c>
      <c r="F29" s="20" t="s">
        <v>10</v>
      </c>
      <c r="H29" s="15"/>
      <c r="P29" s="11"/>
      <c r="Q29" s="3"/>
    </row>
    <row r="30" spans="2:17">
      <c r="B30" s="179"/>
      <c r="C30" s="17">
        <v>25</v>
      </c>
      <c r="D30" s="21">
        <v>24.5</v>
      </c>
      <c r="E30" s="19">
        <v>1</v>
      </c>
      <c r="F30" s="20" t="s">
        <v>10</v>
      </c>
      <c r="H30" s="15"/>
      <c r="P30" s="11"/>
      <c r="Q30" s="3"/>
    </row>
    <row r="31" spans="2:17">
      <c r="B31" s="179" t="s">
        <v>24</v>
      </c>
      <c r="C31" s="17">
        <f t="shared" si="0"/>
        <v>27.428571428571427</v>
      </c>
      <c r="D31" s="18">
        <v>960</v>
      </c>
      <c r="E31" s="19">
        <v>35</v>
      </c>
      <c r="F31" s="20" t="s">
        <v>10</v>
      </c>
      <c r="H31" s="15"/>
      <c r="P31" s="11"/>
      <c r="Q31" s="3"/>
    </row>
    <row r="32" spans="2:17">
      <c r="B32" s="179"/>
      <c r="C32" s="17">
        <f t="shared" si="0"/>
        <v>32.5</v>
      </c>
      <c r="D32" s="18">
        <v>325</v>
      </c>
      <c r="E32" s="19">
        <v>10</v>
      </c>
      <c r="F32" s="20" t="s">
        <v>10</v>
      </c>
      <c r="H32" s="15"/>
      <c r="P32" s="11"/>
      <c r="Q32" s="3"/>
    </row>
    <row r="33" spans="2:17">
      <c r="B33" s="180" t="s">
        <v>25</v>
      </c>
      <c r="C33" s="17">
        <f t="shared" si="0"/>
        <v>27.428571428571427</v>
      </c>
      <c r="D33" s="18">
        <v>960</v>
      </c>
      <c r="E33" s="23">
        <v>35</v>
      </c>
      <c r="F33" s="20" t="s">
        <v>10</v>
      </c>
      <c r="H33" s="15"/>
      <c r="P33" s="11"/>
      <c r="Q33" s="3"/>
    </row>
    <row r="34" spans="2:17">
      <c r="B34" s="180"/>
      <c r="C34" s="17">
        <f t="shared" si="0"/>
        <v>36.5</v>
      </c>
      <c r="D34" s="24">
        <v>365</v>
      </c>
      <c r="E34" s="25">
        <v>10</v>
      </c>
      <c r="F34" s="20" t="s">
        <v>10</v>
      </c>
      <c r="H34" s="15"/>
      <c r="P34" s="11"/>
      <c r="Q34" s="3"/>
    </row>
    <row r="35" spans="2:17">
      <c r="B35" s="22" t="s">
        <v>26</v>
      </c>
      <c r="C35" s="17">
        <f t="shared" si="0"/>
        <v>18.666666666666668</v>
      </c>
      <c r="D35" s="24">
        <v>560</v>
      </c>
      <c r="E35" s="25">
        <v>30</v>
      </c>
      <c r="F35" s="20" t="s">
        <v>10</v>
      </c>
      <c r="H35" s="15"/>
      <c r="P35" s="11"/>
      <c r="Q35" s="3"/>
    </row>
    <row r="36" spans="2:17">
      <c r="B36" s="16" t="s">
        <v>27</v>
      </c>
      <c r="C36" s="17"/>
      <c r="D36" s="26" t="s">
        <v>28</v>
      </c>
      <c r="E36" s="23">
        <v>35</v>
      </c>
      <c r="F36" s="20" t="s">
        <v>10</v>
      </c>
      <c r="H36" s="15"/>
      <c r="P36" s="11"/>
      <c r="Q36" s="3"/>
    </row>
    <row r="37" spans="2:17">
      <c r="B37" s="181" t="s">
        <v>29</v>
      </c>
      <c r="C37" s="182"/>
      <c r="D37" s="182"/>
      <c r="E37" s="182"/>
      <c r="F37" s="183"/>
      <c r="H37" s="15"/>
      <c r="P37" s="11"/>
      <c r="Q37" s="3"/>
    </row>
    <row r="38" spans="2:17">
      <c r="B38" s="30" t="s">
        <v>30</v>
      </c>
      <c r="C38" s="31">
        <f t="shared" si="0"/>
        <v>12.6</v>
      </c>
      <c r="D38" s="32">
        <v>315</v>
      </c>
      <c r="E38" s="19">
        <v>25</v>
      </c>
      <c r="F38" s="20" t="s">
        <v>10</v>
      </c>
      <c r="H38" s="15"/>
      <c r="P38" s="11"/>
      <c r="Q38" s="3"/>
    </row>
    <row r="39" spans="2:17">
      <c r="B39" s="30" t="s">
        <v>31</v>
      </c>
      <c r="C39" s="31">
        <f t="shared" si="0"/>
        <v>14</v>
      </c>
      <c r="D39" s="32">
        <v>350</v>
      </c>
      <c r="E39" s="19">
        <v>25</v>
      </c>
      <c r="F39" s="20" t="s">
        <v>10</v>
      </c>
      <c r="H39" s="15"/>
      <c r="P39" s="11"/>
      <c r="Q39" s="3"/>
    </row>
    <row r="40" spans="2:17">
      <c r="B40" s="184" t="s">
        <v>32</v>
      </c>
      <c r="C40" s="31">
        <f t="shared" si="0"/>
        <v>15.714285714285714</v>
      </c>
      <c r="D40" s="32">
        <v>550</v>
      </c>
      <c r="E40" s="19">
        <v>35</v>
      </c>
      <c r="F40" s="20" t="s">
        <v>10</v>
      </c>
      <c r="H40" s="15"/>
      <c r="P40" s="11"/>
      <c r="Q40" s="3"/>
    </row>
    <row r="41" spans="2:17">
      <c r="B41" s="184"/>
      <c r="C41" s="31">
        <f t="shared" si="0"/>
        <v>20</v>
      </c>
      <c r="D41" s="33" t="s">
        <v>33</v>
      </c>
      <c r="E41" s="19">
        <v>1</v>
      </c>
      <c r="F41" s="20" t="s">
        <v>10</v>
      </c>
      <c r="H41" s="15"/>
      <c r="P41" s="11"/>
      <c r="Q41" s="3"/>
    </row>
    <row r="42" spans="2:17" ht="20.25">
      <c r="B42" s="30" t="s">
        <v>34</v>
      </c>
      <c r="C42" s="31">
        <f t="shared" si="0"/>
        <v>11</v>
      </c>
      <c r="D42" s="32">
        <v>330</v>
      </c>
      <c r="E42" s="19">
        <v>30</v>
      </c>
      <c r="F42" s="20" t="s">
        <v>10</v>
      </c>
      <c r="H42" s="15"/>
      <c r="P42" s="11"/>
      <c r="Q42" s="3"/>
    </row>
    <row r="43" spans="2:17">
      <c r="B43" s="175" t="s">
        <v>35</v>
      </c>
      <c r="C43" s="31">
        <f t="shared" si="0"/>
        <v>30</v>
      </c>
      <c r="D43" s="32">
        <v>300</v>
      </c>
      <c r="E43" s="19">
        <v>10</v>
      </c>
      <c r="F43" s="20" t="s">
        <v>10</v>
      </c>
      <c r="H43" s="15"/>
      <c r="P43" s="11"/>
      <c r="Q43" s="3"/>
    </row>
    <row r="44" spans="2:17">
      <c r="B44" s="175"/>
      <c r="C44" s="31">
        <f t="shared" si="0"/>
        <v>25</v>
      </c>
      <c r="D44" s="19">
        <v>1000</v>
      </c>
      <c r="E44" s="25">
        <v>40</v>
      </c>
      <c r="F44" s="20" t="s">
        <v>10</v>
      </c>
      <c r="H44" s="15"/>
      <c r="P44" s="11"/>
      <c r="Q44" s="3"/>
    </row>
    <row r="45" spans="2:17">
      <c r="B45" s="30" t="s">
        <v>36</v>
      </c>
      <c r="C45" s="31">
        <f t="shared" si="0"/>
        <v>11</v>
      </c>
      <c r="D45" s="32">
        <v>385</v>
      </c>
      <c r="E45" s="19">
        <v>35</v>
      </c>
      <c r="F45" s="20" t="s">
        <v>10</v>
      </c>
      <c r="H45" s="15"/>
      <c r="P45" s="11"/>
      <c r="Q45" s="3"/>
    </row>
    <row r="46" spans="2:17">
      <c r="B46" s="30" t="s">
        <v>37</v>
      </c>
      <c r="C46" s="31">
        <f t="shared" si="0"/>
        <v>0</v>
      </c>
      <c r="D46" s="32"/>
      <c r="E46" s="19">
        <v>35</v>
      </c>
      <c r="F46" s="20" t="s">
        <v>10</v>
      </c>
      <c r="H46" s="15"/>
      <c r="P46" s="11"/>
      <c r="Q46" s="3"/>
    </row>
    <row r="47" spans="2:17" hidden="1">
      <c r="B47" s="175" t="s">
        <v>38</v>
      </c>
      <c r="C47" s="31">
        <f t="shared" si="0"/>
        <v>14</v>
      </c>
      <c r="D47" s="32">
        <v>280</v>
      </c>
      <c r="E47" s="19">
        <v>20</v>
      </c>
      <c r="F47" s="20" t="s">
        <v>10</v>
      </c>
      <c r="P47" s="11"/>
      <c r="Q47" s="3"/>
    </row>
    <row r="48" spans="2:17" hidden="1">
      <c r="B48" s="175"/>
      <c r="C48" s="31">
        <f t="shared" si="0"/>
        <v>14</v>
      </c>
      <c r="D48" s="32">
        <v>350</v>
      </c>
      <c r="E48" s="19">
        <v>25</v>
      </c>
      <c r="F48" s="20" t="s">
        <v>10</v>
      </c>
      <c r="P48" s="11"/>
      <c r="Q48" s="3"/>
    </row>
    <row r="49" spans="1:17">
      <c r="B49" s="175"/>
      <c r="C49" s="31">
        <f t="shared" si="0"/>
        <v>13.666666666666666</v>
      </c>
      <c r="D49" s="32">
        <v>410</v>
      </c>
      <c r="E49" s="19">
        <v>30</v>
      </c>
      <c r="F49" s="20" t="s">
        <v>10</v>
      </c>
      <c r="P49" s="11"/>
      <c r="Q49" s="3"/>
    </row>
    <row r="50" spans="1:17">
      <c r="B50" s="34" t="s">
        <v>39</v>
      </c>
      <c r="C50" s="31">
        <f t="shared" si="0"/>
        <v>0</v>
      </c>
      <c r="D50" s="32"/>
      <c r="E50" s="19">
        <v>20</v>
      </c>
      <c r="F50" s="20" t="s">
        <v>10</v>
      </c>
      <c r="P50" s="11"/>
      <c r="Q50" s="3"/>
    </row>
    <row r="51" spans="1:17">
      <c r="B51" s="34" t="s">
        <v>40</v>
      </c>
      <c r="C51" s="31">
        <f t="shared" si="0"/>
        <v>12</v>
      </c>
      <c r="D51" s="32">
        <v>480</v>
      </c>
      <c r="E51" s="19">
        <v>40</v>
      </c>
      <c r="F51" s="20" t="s">
        <v>10</v>
      </c>
      <c r="P51" s="11"/>
      <c r="Q51" s="3"/>
    </row>
    <row r="52" spans="1:17">
      <c r="B52" s="34" t="s">
        <v>41</v>
      </c>
      <c r="C52" s="31">
        <f t="shared" si="0"/>
        <v>11</v>
      </c>
      <c r="D52" s="32">
        <v>330</v>
      </c>
      <c r="E52" s="19">
        <v>30</v>
      </c>
      <c r="F52" s="20" t="s">
        <v>10</v>
      </c>
      <c r="P52" s="11"/>
      <c r="Q52" s="3"/>
    </row>
    <row r="53" spans="1:17">
      <c r="B53" s="34" t="s">
        <v>42</v>
      </c>
      <c r="C53" s="31">
        <f t="shared" si="0"/>
        <v>300</v>
      </c>
      <c r="D53" s="32">
        <v>300</v>
      </c>
      <c r="E53" s="19">
        <v>1</v>
      </c>
      <c r="F53" s="20" t="s">
        <v>43</v>
      </c>
      <c r="P53" s="11"/>
      <c r="Q53" s="3"/>
    </row>
    <row r="54" spans="1:17">
      <c r="B54" s="34" t="s">
        <v>44</v>
      </c>
      <c r="C54" s="31">
        <f t="shared" si="0"/>
        <v>350</v>
      </c>
      <c r="D54" s="32">
        <v>350</v>
      </c>
      <c r="E54" s="19">
        <v>1</v>
      </c>
      <c r="F54" s="20" t="s">
        <v>43</v>
      </c>
      <c r="P54" s="11"/>
      <c r="Q54" s="3"/>
    </row>
    <row r="55" spans="1:17">
      <c r="A55" s="35"/>
      <c r="B55" s="34" t="s">
        <v>45</v>
      </c>
      <c r="C55" s="31">
        <f t="shared" si="0"/>
        <v>200</v>
      </c>
      <c r="D55" s="32">
        <v>200</v>
      </c>
      <c r="E55" s="19">
        <v>1</v>
      </c>
      <c r="F55" s="20" t="s">
        <v>43</v>
      </c>
      <c r="P55" s="11"/>
      <c r="Q55" s="3"/>
    </row>
    <row r="56" spans="1:17">
      <c r="B56" s="34" t="s">
        <v>46</v>
      </c>
      <c r="C56" s="31">
        <f t="shared" si="0"/>
        <v>0</v>
      </c>
      <c r="D56" s="32"/>
      <c r="E56" s="19">
        <v>1</v>
      </c>
      <c r="F56" s="20" t="s">
        <v>47</v>
      </c>
      <c r="P56" s="11"/>
      <c r="Q56" s="3"/>
    </row>
    <row r="57" spans="1:17">
      <c r="B57" s="34" t="s">
        <v>48</v>
      </c>
      <c r="C57" s="31">
        <f t="shared" si="0"/>
        <v>13</v>
      </c>
      <c r="D57" s="32">
        <v>455</v>
      </c>
      <c r="E57" s="19">
        <v>35</v>
      </c>
      <c r="F57" s="20" t="s">
        <v>10</v>
      </c>
      <c r="P57" s="11"/>
      <c r="Q57" s="3"/>
    </row>
    <row r="58" spans="1:17">
      <c r="B58" s="34" t="s">
        <v>49</v>
      </c>
      <c r="C58" s="31">
        <f t="shared" si="0"/>
        <v>10</v>
      </c>
      <c r="D58" s="32">
        <v>10</v>
      </c>
      <c r="E58" s="19">
        <v>1</v>
      </c>
      <c r="F58" s="20" t="s">
        <v>10</v>
      </c>
      <c r="P58" s="11"/>
      <c r="Q58" s="3"/>
    </row>
    <row r="59" spans="1:17">
      <c r="B59" s="34" t="s">
        <v>50</v>
      </c>
      <c r="C59" s="31">
        <f t="shared" si="0"/>
        <v>22</v>
      </c>
      <c r="D59" s="32">
        <v>330</v>
      </c>
      <c r="E59" s="19">
        <v>15</v>
      </c>
      <c r="F59" s="20" t="s">
        <v>10</v>
      </c>
      <c r="P59" s="11"/>
      <c r="Q59" s="3"/>
    </row>
    <row r="60" spans="1:17">
      <c r="B60" s="36" t="s">
        <v>51</v>
      </c>
      <c r="C60" s="31">
        <f t="shared" si="0"/>
        <v>10</v>
      </c>
      <c r="D60" s="32">
        <v>10</v>
      </c>
      <c r="E60" s="19">
        <v>1</v>
      </c>
      <c r="F60" s="20" t="s">
        <v>10</v>
      </c>
      <c r="P60" s="11"/>
      <c r="Q60" s="3"/>
    </row>
    <row r="61" spans="1:17">
      <c r="B61" s="37" t="s">
        <v>52</v>
      </c>
      <c r="C61" s="31">
        <f t="shared" si="0"/>
        <v>13</v>
      </c>
      <c r="D61" s="14">
        <v>13</v>
      </c>
      <c r="E61" s="25">
        <v>1</v>
      </c>
      <c r="F61" s="20" t="s">
        <v>10</v>
      </c>
      <c r="P61" s="11"/>
      <c r="Q61" s="3"/>
    </row>
    <row r="62" spans="1:17">
      <c r="B62" s="181" t="s">
        <v>53</v>
      </c>
      <c r="C62" s="182"/>
      <c r="D62" s="182"/>
      <c r="E62" s="182"/>
      <c r="F62" s="183"/>
      <c r="P62" s="11"/>
      <c r="Q62" s="3"/>
    </row>
    <row r="63" spans="1:17">
      <c r="B63" s="34" t="s">
        <v>54</v>
      </c>
      <c r="C63" s="31">
        <f t="shared" si="0"/>
        <v>200</v>
      </c>
      <c r="D63" s="32">
        <v>200</v>
      </c>
      <c r="E63" s="32">
        <v>1</v>
      </c>
      <c r="F63" s="32" t="s">
        <v>47</v>
      </c>
      <c r="P63" s="11"/>
      <c r="Q63" s="3"/>
    </row>
    <row r="64" spans="1:17">
      <c r="B64" s="34" t="s">
        <v>55</v>
      </c>
      <c r="C64" s="31">
        <f t="shared" si="0"/>
        <v>28.5</v>
      </c>
      <c r="D64" s="32">
        <v>285</v>
      </c>
      <c r="E64" s="32">
        <v>10</v>
      </c>
      <c r="F64" s="32" t="s">
        <v>10</v>
      </c>
      <c r="P64" s="11"/>
      <c r="Q64" s="3"/>
    </row>
    <row r="65" spans="2:17">
      <c r="B65" s="34" t="s">
        <v>56</v>
      </c>
      <c r="C65" s="31">
        <f t="shared" si="0"/>
        <v>180</v>
      </c>
      <c r="D65" s="32">
        <v>180</v>
      </c>
      <c r="E65" s="32">
        <v>1</v>
      </c>
      <c r="F65" s="32" t="s">
        <v>47</v>
      </c>
      <c r="P65" s="11"/>
      <c r="Q65" s="3"/>
    </row>
    <row r="66" spans="2:17">
      <c r="B66" s="34" t="s">
        <v>57</v>
      </c>
      <c r="C66" s="31">
        <f t="shared" si="0"/>
        <v>220</v>
      </c>
      <c r="D66" s="32">
        <v>220</v>
      </c>
      <c r="E66" s="32">
        <v>1</v>
      </c>
      <c r="F66" s="32" t="s">
        <v>47</v>
      </c>
      <c r="P66" s="11"/>
      <c r="Q66" s="3"/>
    </row>
    <row r="67" spans="2:17">
      <c r="B67" s="34" t="s">
        <v>58</v>
      </c>
      <c r="C67" s="31">
        <f t="shared" si="0"/>
        <v>23</v>
      </c>
      <c r="D67" s="32">
        <v>230</v>
      </c>
      <c r="E67" s="32">
        <v>10</v>
      </c>
      <c r="F67" s="32" t="s">
        <v>10</v>
      </c>
      <c r="P67" s="11"/>
      <c r="Q67" s="3"/>
    </row>
    <row r="68" spans="2:17">
      <c r="B68" s="34" t="s">
        <v>59</v>
      </c>
      <c r="C68" s="31">
        <f t="shared" si="0"/>
        <v>240</v>
      </c>
      <c r="D68" s="32">
        <v>240</v>
      </c>
      <c r="E68" s="32">
        <v>1</v>
      </c>
      <c r="F68" s="32" t="s">
        <v>47</v>
      </c>
      <c r="P68" s="11"/>
      <c r="Q68" s="3"/>
    </row>
    <row r="69" spans="2:17">
      <c r="B69" s="184" t="s">
        <v>60</v>
      </c>
      <c r="C69" s="31">
        <f t="shared" si="0"/>
        <v>60</v>
      </c>
      <c r="D69" s="32">
        <v>60</v>
      </c>
      <c r="E69" s="32">
        <v>1</v>
      </c>
      <c r="F69" s="32" t="s">
        <v>10</v>
      </c>
      <c r="P69" s="11"/>
      <c r="Q69" s="3"/>
    </row>
    <row r="70" spans="2:17">
      <c r="B70" s="184"/>
      <c r="C70" s="31">
        <f t="shared" si="0"/>
        <v>55</v>
      </c>
      <c r="D70" s="32">
        <v>1925</v>
      </c>
      <c r="E70" s="32">
        <v>35</v>
      </c>
      <c r="F70" s="32" t="s">
        <v>10</v>
      </c>
      <c r="P70" s="11"/>
      <c r="Q70" s="3"/>
    </row>
    <row r="71" spans="2:17">
      <c r="B71" s="181" t="s">
        <v>61</v>
      </c>
      <c r="C71" s="182"/>
      <c r="D71" s="182"/>
      <c r="E71" s="182"/>
      <c r="F71" s="183"/>
      <c r="P71" s="11"/>
      <c r="Q71" s="3"/>
    </row>
    <row r="72" spans="2:17">
      <c r="B72" s="12" t="s">
        <v>62</v>
      </c>
      <c r="C72" s="38">
        <f t="shared" si="0"/>
        <v>40</v>
      </c>
      <c r="D72" s="19">
        <v>1600</v>
      </c>
      <c r="E72" s="19">
        <v>40</v>
      </c>
      <c r="F72" s="32" t="s">
        <v>10</v>
      </c>
      <c r="P72" s="11"/>
      <c r="Q72" s="3"/>
    </row>
    <row r="73" spans="2:17">
      <c r="B73" s="12" t="s">
        <v>63</v>
      </c>
      <c r="C73" s="38">
        <f t="shared" si="0"/>
        <v>11.4</v>
      </c>
      <c r="D73" s="19">
        <v>570</v>
      </c>
      <c r="E73" s="19">
        <v>50</v>
      </c>
      <c r="F73" s="32" t="s">
        <v>10</v>
      </c>
      <c r="P73" s="11"/>
      <c r="Q73" s="3"/>
    </row>
    <row r="74" spans="2:17">
      <c r="B74" s="185" t="s">
        <v>64</v>
      </c>
      <c r="C74" s="186">
        <v>30</v>
      </c>
      <c r="D74" s="187">
        <v>1500</v>
      </c>
      <c r="E74" s="187">
        <v>50</v>
      </c>
      <c r="F74" s="32" t="s">
        <v>10</v>
      </c>
      <c r="P74" s="11"/>
      <c r="Q74" s="3"/>
    </row>
    <row r="75" spans="2:17">
      <c r="B75" s="185"/>
      <c r="C75" s="186"/>
      <c r="D75" s="187"/>
      <c r="E75" s="187"/>
      <c r="F75" s="32"/>
      <c r="P75" s="11"/>
      <c r="Q75" s="3"/>
    </row>
    <row r="76" spans="2:17">
      <c r="B76" s="12" t="s">
        <v>65</v>
      </c>
      <c r="C76" s="186">
        <v>32</v>
      </c>
      <c r="D76" s="187">
        <v>1600</v>
      </c>
      <c r="E76" s="187">
        <v>50</v>
      </c>
      <c r="F76" s="188" t="s">
        <v>10</v>
      </c>
      <c r="P76" s="11"/>
      <c r="Q76" s="3"/>
    </row>
    <row r="77" spans="2:17">
      <c r="B77" s="39"/>
      <c r="C77" s="186"/>
      <c r="D77" s="187"/>
      <c r="E77" s="187"/>
      <c r="F77" s="188"/>
      <c r="P77" s="11"/>
      <c r="Q77" s="3"/>
    </row>
    <row r="78" spans="2:17">
      <c r="B78" s="12"/>
      <c r="C78" s="186"/>
      <c r="D78" s="187"/>
      <c r="E78" s="187"/>
      <c r="F78" s="188"/>
      <c r="P78" s="11"/>
      <c r="Q78" s="3"/>
    </row>
    <row r="79" spans="2:17">
      <c r="B79" s="12" t="s">
        <v>66</v>
      </c>
      <c r="C79" s="38">
        <f t="shared" ref="C79:C91" si="2">D79/E79</f>
        <v>12</v>
      </c>
      <c r="D79" s="19">
        <v>600</v>
      </c>
      <c r="E79" s="19">
        <v>50</v>
      </c>
      <c r="F79" s="32" t="s">
        <v>10</v>
      </c>
      <c r="P79" s="11"/>
      <c r="Q79" s="3"/>
    </row>
    <row r="80" spans="2:17">
      <c r="B80" s="12" t="s">
        <v>67</v>
      </c>
      <c r="C80" s="38">
        <f t="shared" si="2"/>
        <v>360</v>
      </c>
      <c r="D80" s="19">
        <v>9000</v>
      </c>
      <c r="E80" s="19">
        <v>25</v>
      </c>
      <c r="F80" s="32" t="s">
        <v>10</v>
      </c>
      <c r="P80" s="11"/>
      <c r="Q80" s="3"/>
    </row>
    <row r="81" spans="2:17">
      <c r="B81" s="12" t="s">
        <v>68</v>
      </c>
      <c r="C81" s="38">
        <f t="shared" si="2"/>
        <v>35.666666666666664</v>
      </c>
      <c r="D81" s="19">
        <v>1070</v>
      </c>
      <c r="E81" s="19">
        <v>30</v>
      </c>
      <c r="F81" s="32" t="s">
        <v>10</v>
      </c>
      <c r="P81" s="11"/>
      <c r="Q81" s="3"/>
    </row>
    <row r="82" spans="2:17">
      <c r="B82" s="12" t="s">
        <v>69</v>
      </c>
      <c r="C82" s="38">
        <v>10</v>
      </c>
      <c r="D82" s="19">
        <v>10</v>
      </c>
      <c r="E82" s="19" t="s">
        <v>70</v>
      </c>
      <c r="F82" s="32" t="s">
        <v>71</v>
      </c>
      <c r="P82" s="11"/>
      <c r="Q82" s="3"/>
    </row>
    <row r="83" spans="2:17">
      <c r="B83" s="12" t="s">
        <v>72</v>
      </c>
      <c r="C83" s="38" t="s">
        <v>70</v>
      </c>
      <c r="D83" s="19">
        <v>110</v>
      </c>
      <c r="E83" s="19" t="s">
        <v>73</v>
      </c>
      <c r="F83" s="32" t="s">
        <v>10</v>
      </c>
      <c r="P83" s="11"/>
      <c r="Q83" s="3"/>
    </row>
    <row r="84" spans="2:17">
      <c r="B84" s="39" t="s">
        <v>74</v>
      </c>
      <c r="C84" s="38" t="s">
        <v>70</v>
      </c>
      <c r="D84" s="40">
        <v>115</v>
      </c>
      <c r="E84" s="19" t="s">
        <v>73</v>
      </c>
      <c r="F84" s="32" t="s">
        <v>10</v>
      </c>
      <c r="P84" s="11"/>
      <c r="Q84" s="3"/>
    </row>
    <row r="85" spans="2:17" ht="24.75">
      <c r="B85" s="39" t="s">
        <v>75</v>
      </c>
      <c r="C85" s="38" t="s">
        <v>70</v>
      </c>
      <c r="D85" s="40">
        <v>160</v>
      </c>
      <c r="E85" s="19" t="s">
        <v>73</v>
      </c>
      <c r="F85" s="32" t="s">
        <v>10</v>
      </c>
      <c r="P85" s="11"/>
      <c r="Q85" s="3"/>
    </row>
    <row r="86" spans="2:17">
      <c r="B86" s="39" t="s">
        <v>76</v>
      </c>
      <c r="C86" s="38" t="s">
        <v>70</v>
      </c>
      <c r="D86" s="40">
        <v>150</v>
      </c>
      <c r="E86" s="19" t="s">
        <v>73</v>
      </c>
      <c r="F86" s="32" t="s">
        <v>10</v>
      </c>
      <c r="P86" s="11"/>
      <c r="Q86" s="3"/>
    </row>
    <row r="87" spans="2:17" ht="24.75">
      <c r="B87" s="39" t="s">
        <v>77</v>
      </c>
      <c r="C87" s="38" t="s">
        <v>70</v>
      </c>
      <c r="D87" s="40">
        <v>185</v>
      </c>
      <c r="E87" s="19" t="s">
        <v>73</v>
      </c>
      <c r="F87" s="32" t="s">
        <v>10</v>
      </c>
      <c r="P87" s="11"/>
      <c r="Q87" s="3"/>
    </row>
    <row r="88" spans="2:17" ht="36.75">
      <c r="B88" s="39" t="s">
        <v>78</v>
      </c>
      <c r="C88" s="38" t="s">
        <v>70</v>
      </c>
      <c r="D88" s="40">
        <v>150</v>
      </c>
      <c r="E88" s="19" t="s">
        <v>73</v>
      </c>
      <c r="F88" s="32" t="s">
        <v>10</v>
      </c>
      <c r="P88" s="11"/>
      <c r="Q88" s="3"/>
    </row>
    <row r="89" spans="2:17" ht="24.75">
      <c r="B89" s="39" t="s">
        <v>79</v>
      </c>
      <c r="C89" s="38" t="s">
        <v>70</v>
      </c>
      <c r="D89" s="40">
        <v>190</v>
      </c>
      <c r="E89" s="19" t="s">
        <v>73</v>
      </c>
      <c r="F89" s="32" t="s">
        <v>10</v>
      </c>
      <c r="P89" s="11"/>
      <c r="Q89" s="3"/>
    </row>
    <row r="90" spans="2:17">
      <c r="B90" s="175" t="s">
        <v>80</v>
      </c>
      <c r="C90" s="38">
        <v>18</v>
      </c>
      <c r="D90" s="19">
        <v>180</v>
      </c>
      <c r="E90" s="19">
        <v>10</v>
      </c>
      <c r="F90" s="32" t="s">
        <v>10</v>
      </c>
      <c r="P90" s="11"/>
      <c r="Q90" s="3"/>
    </row>
    <row r="91" spans="2:17">
      <c r="B91" s="175"/>
      <c r="C91" s="38">
        <f t="shared" si="2"/>
        <v>14.8</v>
      </c>
      <c r="D91" s="19">
        <v>740</v>
      </c>
      <c r="E91" s="19">
        <v>50</v>
      </c>
      <c r="F91" s="32" t="s">
        <v>10</v>
      </c>
      <c r="P91" s="11"/>
      <c r="Q91" s="3"/>
    </row>
    <row r="92" spans="2:17">
      <c r="B92" s="12" t="s">
        <v>81</v>
      </c>
      <c r="C92" s="38" t="s">
        <v>70</v>
      </c>
      <c r="D92" s="19">
        <v>6000</v>
      </c>
      <c r="E92" s="19" t="s">
        <v>70</v>
      </c>
      <c r="F92" s="32" t="s">
        <v>71</v>
      </c>
      <c r="P92" s="11"/>
      <c r="Q92" s="3"/>
    </row>
    <row r="93" spans="2:17" ht="15.75">
      <c r="B93" s="41"/>
      <c r="C93" s="41"/>
      <c r="D93" s="41"/>
      <c r="E93" s="41"/>
      <c r="F93" s="42"/>
      <c r="P93" s="11"/>
      <c r="Q93" s="3"/>
    </row>
    <row r="94" spans="2:17" ht="36">
      <c r="B94" s="189" t="s">
        <v>82</v>
      </c>
      <c r="C94" s="190"/>
      <c r="D94" s="44" t="s">
        <v>83</v>
      </c>
      <c r="E94" s="44" t="s">
        <v>4</v>
      </c>
      <c r="F94" s="43" t="s">
        <v>5</v>
      </c>
      <c r="G94" s="19" t="s">
        <v>84</v>
      </c>
      <c r="P94" s="11"/>
      <c r="Q94" s="3"/>
    </row>
    <row r="95" spans="2:17">
      <c r="B95" s="191" t="s">
        <v>85</v>
      </c>
      <c r="C95" s="192"/>
      <c r="D95" s="192"/>
      <c r="E95" s="192"/>
      <c r="F95" s="192"/>
      <c r="G95" s="193"/>
      <c r="P95" s="11"/>
      <c r="Q95" s="3"/>
    </row>
    <row r="96" spans="2:17">
      <c r="B96" s="194" t="s">
        <v>86</v>
      </c>
      <c r="C96" s="195"/>
      <c r="D96" s="38">
        <v>0</v>
      </c>
      <c r="E96" s="45" t="s">
        <v>87</v>
      </c>
      <c r="F96" s="46">
        <v>35</v>
      </c>
      <c r="G96" s="14" t="s">
        <v>10</v>
      </c>
      <c r="P96" s="11"/>
      <c r="Q96" s="3"/>
    </row>
    <row r="97" spans="2:17">
      <c r="B97" s="196"/>
      <c r="C97" s="197"/>
      <c r="D97" s="38">
        <v>0</v>
      </c>
      <c r="E97" s="45" t="s">
        <v>87</v>
      </c>
      <c r="F97" s="46">
        <v>10</v>
      </c>
      <c r="G97" s="14" t="s">
        <v>10</v>
      </c>
      <c r="P97" s="11"/>
      <c r="Q97" s="3"/>
    </row>
    <row r="98" spans="2:17">
      <c r="B98" s="194" t="s">
        <v>88</v>
      </c>
      <c r="C98" s="195"/>
      <c r="D98" s="38">
        <f t="shared" ref="D98:D99" si="3">E98/F98</f>
        <v>26.857142857142858</v>
      </c>
      <c r="E98" s="45">
        <v>940</v>
      </c>
      <c r="F98" s="46">
        <v>35</v>
      </c>
      <c r="G98" s="14" t="s">
        <v>10</v>
      </c>
      <c r="P98" s="11"/>
      <c r="Q98" s="3"/>
    </row>
    <row r="99" spans="2:17">
      <c r="B99" s="196"/>
      <c r="C99" s="197"/>
      <c r="D99" s="38">
        <f t="shared" si="3"/>
        <v>33.5</v>
      </c>
      <c r="E99" s="45">
        <v>335</v>
      </c>
      <c r="F99" s="46">
        <v>10</v>
      </c>
      <c r="G99" s="14" t="s">
        <v>10</v>
      </c>
      <c r="P99" s="11"/>
      <c r="Q99" s="3"/>
    </row>
    <row r="100" spans="2:17">
      <c r="B100" s="194" t="s">
        <v>89</v>
      </c>
      <c r="C100" s="195"/>
      <c r="D100" s="38">
        <f t="shared" ref="D100:D163" si="4">E100/F100</f>
        <v>25.571428571428573</v>
      </c>
      <c r="E100" s="45">
        <v>895</v>
      </c>
      <c r="F100" s="46">
        <v>35</v>
      </c>
      <c r="G100" s="14" t="s">
        <v>10</v>
      </c>
      <c r="P100" s="11"/>
      <c r="Q100" s="3"/>
    </row>
    <row r="101" spans="2:17">
      <c r="B101" s="196"/>
      <c r="C101" s="197"/>
      <c r="D101" s="38">
        <f t="shared" si="4"/>
        <v>32</v>
      </c>
      <c r="E101" s="45">
        <v>320</v>
      </c>
      <c r="F101" s="46">
        <v>10</v>
      </c>
      <c r="G101" s="14" t="s">
        <v>10</v>
      </c>
      <c r="P101" s="11"/>
      <c r="Q101" s="3"/>
    </row>
    <row r="102" spans="2:17">
      <c r="B102" s="194" t="s">
        <v>90</v>
      </c>
      <c r="C102" s="195"/>
      <c r="D102" s="38">
        <f t="shared" si="4"/>
        <v>25.428571428571427</v>
      </c>
      <c r="E102" s="45">
        <v>890</v>
      </c>
      <c r="F102" s="46">
        <v>35</v>
      </c>
      <c r="G102" s="14" t="s">
        <v>10</v>
      </c>
      <c r="P102" s="11"/>
      <c r="Q102" s="3"/>
    </row>
    <row r="103" spans="2:17">
      <c r="B103" s="196"/>
      <c r="C103" s="197"/>
      <c r="D103" s="38">
        <f t="shared" si="4"/>
        <v>32</v>
      </c>
      <c r="E103" s="45">
        <v>320</v>
      </c>
      <c r="F103" s="46">
        <v>10</v>
      </c>
      <c r="G103" s="14" t="s">
        <v>10</v>
      </c>
      <c r="P103" s="11"/>
      <c r="Q103" s="3"/>
    </row>
    <row r="104" spans="2:17">
      <c r="B104" s="194" t="s">
        <v>91</v>
      </c>
      <c r="C104" s="195"/>
      <c r="D104" s="38">
        <f t="shared" si="4"/>
        <v>29.428571428571427</v>
      </c>
      <c r="E104" s="45">
        <v>1030</v>
      </c>
      <c r="F104" s="46">
        <v>35</v>
      </c>
      <c r="G104" s="14" t="s">
        <v>10</v>
      </c>
      <c r="P104" s="11"/>
      <c r="Q104" s="3"/>
    </row>
    <row r="105" spans="2:17">
      <c r="B105" s="198"/>
      <c r="C105" s="199"/>
      <c r="D105" s="38">
        <f t="shared" si="4"/>
        <v>37</v>
      </c>
      <c r="E105" s="45">
        <v>370</v>
      </c>
      <c r="F105" s="47">
        <v>10</v>
      </c>
      <c r="G105" s="14" t="s">
        <v>10</v>
      </c>
      <c r="P105" s="11"/>
      <c r="Q105" s="3"/>
    </row>
    <row r="106" spans="2:17">
      <c r="B106" s="194" t="s">
        <v>92</v>
      </c>
      <c r="C106" s="195"/>
      <c r="D106" s="38">
        <f t="shared" si="4"/>
        <v>29.142857142857142</v>
      </c>
      <c r="E106" s="45">
        <v>1020</v>
      </c>
      <c r="F106" s="46">
        <v>35</v>
      </c>
      <c r="G106" s="14" t="s">
        <v>10</v>
      </c>
      <c r="P106" s="11"/>
      <c r="Q106" s="3"/>
    </row>
    <row r="107" spans="2:17">
      <c r="B107" s="198"/>
      <c r="C107" s="199"/>
      <c r="D107" s="38">
        <f t="shared" si="4"/>
        <v>36.5</v>
      </c>
      <c r="E107" s="45">
        <v>365</v>
      </c>
      <c r="F107" s="47">
        <v>10</v>
      </c>
      <c r="G107" s="14" t="s">
        <v>10</v>
      </c>
      <c r="P107" s="11"/>
      <c r="Q107" s="3"/>
    </row>
    <row r="108" spans="2:17">
      <c r="B108" s="194" t="s">
        <v>93</v>
      </c>
      <c r="C108" s="195"/>
      <c r="D108" s="38">
        <f t="shared" si="4"/>
        <v>30.428571428571427</v>
      </c>
      <c r="E108" s="45">
        <v>1065</v>
      </c>
      <c r="F108" s="46">
        <v>35</v>
      </c>
      <c r="G108" s="14" t="s">
        <v>10</v>
      </c>
      <c r="P108" s="11"/>
      <c r="Q108" s="3"/>
    </row>
    <row r="109" spans="2:17">
      <c r="B109" s="198"/>
      <c r="C109" s="199"/>
      <c r="D109" s="38">
        <f t="shared" si="4"/>
        <v>38</v>
      </c>
      <c r="E109" s="45">
        <v>380</v>
      </c>
      <c r="F109" s="47">
        <v>10</v>
      </c>
      <c r="G109" s="14" t="s">
        <v>10</v>
      </c>
      <c r="P109" s="11"/>
      <c r="Q109" s="3"/>
    </row>
    <row r="110" spans="2:17">
      <c r="B110" s="194" t="s">
        <v>94</v>
      </c>
      <c r="C110" s="195"/>
      <c r="D110" s="38">
        <f t="shared" si="4"/>
        <v>23.714285714285715</v>
      </c>
      <c r="E110" s="45">
        <v>830</v>
      </c>
      <c r="F110" s="46">
        <v>35</v>
      </c>
      <c r="G110" s="14" t="s">
        <v>10</v>
      </c>
      <c r="P110" s="11"/>
      <c r="Q110" s="3"/>
    </row>
    <row r="111" spans="2:17">
      <c r="B111" s="196"/>
      <c r="C111" s="197"/>
      <c r="D111" s="38">
        <f t="shared" si="4"/>
        <v>30</v>
      </c>
      <c r="E111" s="45">
        <v>300</v>
      </c>
      <c r="F111" s="46">
        <v>10</v>
      </c>
      <c r="G111" s="14" t="s">
        <v>10</v>
      </c>
      <c r="P111" s="11"/>
      <c r="Q111" s="3"/>
    </row>
    <row r="112" spans="2:17">
      <c r="B112" s="194" t="s">
        <v>95</v>
      </c>
      <c r="C112" s="195"/>
      <c r="D112" s="38">
        <f t="shared" si="4"/>
        <v>24.428571428571427</v>
      </c>
      <c r="E112" s="45">
        <v>855</v>
      </c>
      <c r="F112" s="46">
        <v>35</v>
      </c>
      <c r="G112" s="14" t="s">
        <v>10</v>
      </c>
      <c r="P112" s="11"/>
      <c r="Q112" s="3"/>
    </row>
    <row r="113" spans="2:17">
      <c r="B113" s="196"/>
      <c r="C113" s="197"/>
      <c r="D113" s="38">
        <f t="shared" si="4"/>
        <v>30.5</v>
      </c>
      <c r="E113" s="45">
        <v>305</v>
      </c>
      <c r="F113" s="46">
        <v>10</v>
      </c>
      <c r="G113" s="14" t="s">
        <v>10</v>
      </c>
      <c r="P113" s="11"/>
      <c r="Q113" s="3"/>
    </row>
    <row r="114" spans="2:17">
      <c r="B114" s="194" t="s">
        <v>96</v>
      </c>
      <c r="C114" s="195"/>
      <c r="D114" s="38">
        <f t="shared" si="4"/>
        <v>22.571428571428573</v>
      </c>
      <c r="E114" s="45">
        <v>790</v>
      </c>
      <c r="F114" s="46">
        <v>35</v>
      </c>
      <c r="G114" s="14" t="s">
        <v>10</v>
      </c>
      <c r="P114" s="11"/>
      <c r="Q114" s="3"/>
    </row>
    <row r="115" spans="2:17">
      <c r="B115" s="196"/>
      <c r="C115" s="197"/>
      <c r="D115" s="38">
        <f t="shared" si="4"/>
        <v>28.5</v>
      </c>
      <c r="E115" s="45">
        <v>285</v>
      </c>
      <c r="F115" s="46">
        <v>10</v>
      </c>
      <c r="G115" s="14" t="s">
        <v>10</v>
      </c>
      <c r="P115" s="11"/>
      <c r="Q115" s="3"/>
    </row>
    <row r="116" spans="2:17">
      <c r="B116" s="200" t="s">
        <v>97</v>
      </c>
      <c r="C116" s="201"/>
      <c r="D116" s="38">
        <f t="shared" si="4"/>
        <v>24</v>
      </c>
      <c r="E116" s="45">
        <v>840</v>
      </c>
      <c r="F116" s="46">
        <v>35</v>
      </c>
      <c r="G116" s="14" t="s">
        <v>10</v>
      </c>
      <c r="P116" s="11"/>
      <c r="Q116" s="3"/>
    </row>
    <row r="117" spans="2:17">
      <c r="B117" s="202"/>
      <c r="C117" s="203"/>
      <c r="D117" s="38">
        <f t="shared" si="4"/>
        <v>30</v>
      </c>
      <c r="E117" s="45">
        <v>300</v>
      </c>
      <c r="F117" s="46">
        <v>10</v>
      </c>
      <c r="G117" s="14" t="s">
        <v>10</v>
      </c>
      <c r="P117" s="11"/>
      <c r="Q117" s="3"/>
    </row>
    <row r="118" spans="2:17">
      <c r="B118" s="200" t="s">
        <v>98</v>
      </c>
      <c r="C118" s="201"/>
      <c r="D118" s="38">
        <f t="shared" si="4"/>
        <v>24.571428571428573</v>
      </c>
      <c r="E118" s="45">
        <v>860</v>
      </c>
      <c r="F118" s="46">
        <v>35</v>
      </c>
      <c r="G118" s="14" t="s">
        <v>10</v>
      </c>
      <c r="P118" s="11"/>
      <c r="Q118" s="3"/>
    </row>
    <row r="119" spans="2:17">
      <c r="B119" s="202"/>
      <c r="C119" s="203"/>
      <c r="D119" s="38">
        <f t="shared" si="4"/>
        <v>31</v>
      </c>
      <c r="E119" s="45">
        <v>310</v>
      </c>
      <c r="F119" s="46">
        <v>10</v>
      </c>
      <c r="G119" s="14" t="s">
        <v>10</v>
      </c>
      <c r="P119" s="11"/>
      <c r="Q119" s="3"/>
    </row>
    <row r="120" spans="2:17">
      <c r="B120" s="194" t="s">
        <v>99</v>
      </c>
      <c r="C120" s="195"/>
      <c r="D120" s="38">
        <f t="shared" si="4"/>
        <v>30.857142857142858</v>
      </c>
      <c r="E120" s="45">
        <v>1080</v>
      </c>
      <c r="F120" s="46">
        <v>35</v>
      </c>
      <c r="G120" s="14" t="s">
        <v>10</v>
      </c>
      <c r="P120" s="11"/>
      <c r="Q120" s="3"/>
    </row>
    <row r="121" spans="2:17">
      <c r="B121" s="196"/>
      <c r="C121" s="197"/>
      <c r="D121" s="38">
        <f t="shared" si="4"/>
        <v>38.5</v>
      </c>
      <c r="E121" s="45">
        <v>385</v>
      </c>
      <c r="F121" s="46">
        <v>10</v>
      </c>
      <c r="G121" s="14" t="s">
        <v>10</v>
      </c>
      <c r="P121" s="11"/>
      <c r="Q121" s="3"/>
    </row>
    <row r="122" spans="2:17">
      <c r="B122" s="194" t="s">
        <v>100</v>
      </c>
      <c r="C122" s="195"/>
      <c r="D122" s="38">
        <f t="shared" si="4"/>
        <v>27.428571428571427</v>
      </c>
      <c r="E122" s="45">
        <v>960</v>
      </c>
      <c r="F122" s="46">
        <v>35</v>
      </c>
      <c r="G122" s="14" t="s">
        <v>10</v>
      </c>
      <c r="P122" s="11"/>
      <c r="Q122" s="3"/>
    </row>
    <row r="123" spans="2:17">
      <c r="B123" s="196"/>
      <c r="C123" s="197"/>
      <c r="D123" s="38">
        <f t="shared" si="4"/>
        <v>34</v>
      </c>
      <c r="E123" s="45">
        <v>340</v>
      </c>
      <c r="F123" s="46">
        <v>10</v>
      </c>
      <c r="G123" s="14" t="s">
        <v>10</v>
      </c>
      <c r="P123" s="11"/>
      <c r="Q123" s="3"/>
    </row>
    <row r="124" spans="2:17">
      <c r="B124" s="194" t="s">
        <v>101</v>
      </c>
      <c r="C124" s="195"/>
      <c r="D124" s="38">
        <f t="shared" si="4"/>
        <v>27</v>
      </c>
      <c r="E124" s="45">
        <v>945</v>
      </c>
      <c r="F124" s="46">
        <v>35</v>
      </c>
      <c r="G124" s="14" t="s">
        <v>10</v>
      </c>
      <c r="P124" s="11"/>
      <c r="Q124" s="3"/>
    </row>
    <row r="125" spans="2:17">
      <c r="B125" s="196"/>
      <c r="C125" s="197"/>
      <c r="D125" s="38">
        <f t="shared" si="4"/>
        <v>34</v>
      </c>
      <c r="E125" s="45">
        <v>340</v>
      </c>
      <c r="F125" s="46">
        <v>10</v>
      </c>
      <c r="G125" s="14" t="s">
        <v>10</v>
      </c>
      <c r="P125" s="11"/>
      <c r="Q125" s="3"/>
    </row>
    <row r="126" spans="2:17">
      <c r="B126" s="200" t="s">
        <v>102</v>
      </c>
      <c r="C126" s="204"/>
      <c r="D126" s="38">
        <f t="shared" si="4"/>
        <v>22.142857142857142</v>
      </c>
      <c r="E126" s="45">
        <v>775</v>
      </c>
      <c r="F126" s="46">
        <v>35</v>
      </c>
      <c r="G126" s="14" t="s">
        <v>10</v>
      </c>
      <c r="P126" s="11"/>
      <c r="Q126" s="3"/>
    </row>
    <row r="127" spans="2:17">
      <c r="B127" s="200" t="s">
        <v>103</v>
      </c>
      <c r="C127" s="201"/>
      <c r="D127" s="38">
        <f t="shared" si="4"/>
        <v>22.142857142857142</v>
      </c>
      <c r="E127" s="45">
        <v>775</v>
      </c>
      <c r="F127" s="46">
        <v>35</v>
      </c>
      <c r="G127" s="14" t="s">
        <v>10</v>
      </c>
      <c r="P127" s="11"/>
      <c r="Q127" s="3"/>
    </row>
    <row r="128" spans="2:17">
      <c r="B128" s="202"/>
      <c r="C128" s="203"/>
      <c r="D128" s="38">
        <f t="shared" si="4"/>
        <v>32.5</v>
      </c>
      <c r="E128" s="45">
        <v>325</v>
      </c>
      <c r="F128" s="46">
        <v>10</v>
      </c>
      <c r="G128" s="14" t="s">
        <v>10</v>
      </c>
      <c r="P128" s="11"/>
      <c r="Q128" s="3"/>
    </row>
    <row r="129" spans="2:17">
      <c r="B129" s="200" t="s">
        <v>104</v>
      </c>
      <c r="C129" s="201"/>
      <c r="D129" s="38">
        <f t="shared" si="4"/>
        <v>23.571428571428573</v>
      </c>
      <c r="E129" s="45">
        <v>825</v>
      </c>
      <c r="F129" s="46">
        <v>35</v>
      </c>
      <c r="G129" s="14" t="s">
        <v>10</v>
      </c>
      <c r="P129" s="11"/>
      <c r="Q129" s="3"/>
    </row>
    <row r="130" spans="2:17">
      <c r="B130" s="202"/>
      <c r="C130" s="203"/>
      <c r="D130" s="38">
        <f t="shared" si="4"/>
        <v>29.5</v>
      </c>
      <c r="E130" s="45">
        <v>295</v>
      </c>
      <c r="F130" s="46">
        <v>10</v>
      </c>
      <c r="G130" s="14" t="s">
        <v>10</v>
      </c>
      <c r="P130" s="11"/>
      <c r="Q130" s="3"/>
    </row>
    <row r="131" spans="2:17">
      <c r="B131" s="200" t="s">
        <v>105</v>
      </c>
      <c r="C131" s="201"/>
      <c r="D131" s="38">
        <f t="shared" si="4"/>
        <v>23.571428571428573</v>
      </c>
      <c r="E131" s="45">
        <v>825</v>
      </c>
      <c r="F131" s="46">
        <v>35</v>
      </c>
      <c r="G131" s="14" t="s">
        <v>10</v>
      </c>
      <c r="P131" s="11"/>
      <c r="Q131" s="3"/>
    </row>
    <row r="132" spans="2:17">
      <c r="B132" s="205"/>
      <c r="C132" s="206"/>
      <c r="D132" s="38">
        <f t="shared" si="4"/>
        <v>29.5</v>
      </c>
      <c r="E132" s="45">
        <v>295</v>
      </c>
      <c r="F132" s="46">
        <v>10</v>
      </c>
      <c r="G132" s="14" t="s">
        <v>10</v>
      </c>
      <c r="P132" s="11"/>
      <c r="Q132" s="3"/>
    </row>
    <row r="133" spans="2:17">
      <c r="B133" s="175" t="s">
        <v>106</v>
      </c>
      <c r="C133" s="175"/>
      <c r="D133" s="38">
        <v>22.28</v>
      </c>
      <c r="E133" s="45">
        <f>D133*F133</f>
        <v>779.80000000000007</v>
      </c>
      <c r="F133" s="46">
        <v>35</v>
      </c>
      <c r="G133" s="14" t="s">
        <v>10</v>
      </c>
      <c r="P133" s="11"/>
      <c r="Q133" s="3"/>
    </row>
    <row r="134" spans="2:17">
      <c r="B134" s="175" t="s">
        <v>107</v>
      </c>
      <c r="C134" s="175"/>
      <c r="D134" s="38">
        <f t="shared" si="4"/>
        <v>23.857142857142858</v>
      </c>
      <c r="E134" s="40">
        <v>835</v>
      </c>
      <c r="F134" s="46">
        <v>35</v>
      </c>
      <c r="G134" s="14" t="s">
        <v>10</v>
      </c>
      <c r="P134" s="11"/>
      <c r="Q134" s="3"/>
    </row>
    <row r="135" spans="2:17">
      <c r="B135" s="175" t="s">
        <v>108</v>
      </c>
      <c r="C135" s="175"/>
      <c r="D135" s="38">
        <f t="shared" si="4"/>
        <v>22.857142857142858</v>
      </c>
      <c r="E135" s="45">
        <v>800</v>
      </c>
      <c r="F135" s="46">
        <v>35</v>
      </c>
      <c r="G135" s="14" t="s">
        <v>10</v>
      </c>
      <c r="P135" s="11"/>
      <c r="Q135" s="3"/>
    </row>
    <row r="136" spans="2:17">
      <c r="B136" s="207" t="s">
        <v>109</v>
      </c>
      <c r="C136" s="208"/>
      <c r="D136" s="38">
        <v>11</v>
      </c>
      <c r="E136" s="45">
        <v>500</v>
      </c>
      <c r="F136" s="46">
        <v>35</v>
      </c>
      <c r="G136" s="14" t="s">
        <v>10</v>
      </c>
      <c r="P136" s="11"/>
      <c r="Q136" s="3"/>
    </row>
    <row r="137" spans="2:17">
      <c r="B137" s="175" t="s">
        <v>110</v>
      </c>
      <c r="C137" s="175"/>
      <c r="D137" s="38">
        <f t="shared" si="4"/>
        <v>120</v>
      </c>
      <c r="E137" s="19">
        <v>120</v>
      </c>
      <c r="F137" s="46">
        <v>1</v>
      </c>
      <c r="G137" s="14" t="s">
        <v>10</v>
      </c>
      <c r="P137" s="11"/>
      <c r="Q137" s="3"/>
    </row>
    <row r="138" spans="2:17">
      <c r="B138" s="175"/>
      <c r="C138" s="175"/>
      <c r="D138" s="38">
        <f t="shared" si="4"/>
        <v>120</v>
      </c>
      <c r="E138" s="19">
        <v>600</v>
      </c>
      <c r="F138" s="46">
        <v>5</v>
      </c>
      <c r="G138" s="14" t="s">
        <v>10</v>
      </c>
      <c r="P138" s="11"/>
      <c r="Q138" s="3"/>
    </row>
    <row r="139" spans="2:17">
      <c r="B139" s="175" t="s">
        <v>111</v>
      </c>
      <c r="C139" s="175"/>
      <c r="D139" s="38">
        <f t="shared" si="4"/>
        <v>120</v>
      </c>
      <c r="E139" s="19">
        <v>120</v>
      </c>
      <c r="F139" s="46">
        <v>1</v>
      </c>
      <c r="G139" s="14" t="s">
        <v>10</v>
      </c>
      <c r="P139" s="11"/>
      <c r="Q139" s="3"/>
    </row>
    <row r="140" spans="2:17">
      <c r="B140" s="175" t="s">
        <v>112</v>
      </c>
      <c r="C140" s="175"/>
      <c r="D140" s="38">
        <f t="shared" si="4"/>
        <v>120</v>
      </c>
      <c r="E140" s="19">
        <v>120</v>
      </c>
      <c r="F140" s="46">
        <v>1</v>
      </c>
      <c r="G140" s="14" t="s">
        <v>10</v>
      </c>
      <c r="P140" s="11"/>
      <c r="Q140" s="3"/>
    </row>
    <row r="141" spans="2:17">
      <c r="B141" s="209" t="s">
        <v>113</v>
      </c>
      <c r="C141" s="210"/>
      <c r="D141" s="210"/>
      <c r="E141" s="210"/>
      <c r="F141" s="210"/>
      <c r="G141" s="211"/>
      <c r="P141" s="11"/>
      <c r="Q141" s="3"/>
    </row>
    <row r="142" spans="2:17">
      <c r="B142" s="212" t="s">
        <v>114</v>
      </c>
      <c r="C142" s="212"/>
      <c r="D142" s="38">
        <f t="shared" si="4"/>
        <v>37.428571428571431</v>
      </c>
      <c r="E142" s="45">
        <v>1310</v>
      </c>
      <c r="F142" s="46">
        <v>35</v>
      </c>
      <c r="G142" s="14" t="s">
        <v>10</v>
      </c>
      <c r="P142" s="11"/>
      <c r="Q142" s="3"/>
    </row>
    <row r="143" spans="2:17">
      <c r="B143" s="212"/>
      <c r="C143" s="212"/>
      <c r="D143" s="38">
        <f t="shared" si="4"/>
        <v>47.5</v>
      </c>
      <c r="E143" s="45">
        <v>475</v>
      </c>
      <c r="F143" s="46">
        <v>10</v>
      </c>
      <c r="G143" s="14" t="s">
        <v>10</v>
      </c>
      <c r="P143" s="11"/>
      <c r="Q143" s="3"/>
    </row>
    <row r="144" spans="2:17">
      <c r="B144" s="212" t="s">
        <v>115</v>
      </c>
      <c r="C144" s="212"/>
      <c r="D144" s="38">
        <f t="shared" si="4"/>
        <v>34</v>
      </c>
      <c r="E144" s="45">
        <v>1190</v>
      </c>
      <c r="F144" s="46">
        <v>35</v>
      </c>
      <c r="G144" s="14" t="s">
        <v>10</v>
      </c>
      <c r="P144" s="11"/>
      <c r="Q144" s="3"/>
    </row>
    <row r="145" spans="2:17">
      <c r="B145" s="212"/>
      <c r="C145" s="212"/>
      <c r="D145" s="38">
        <f t="shared" si="4"/>
        <v>42.5</v>
      </c>
      <c r="E145" s="45">
        <v>425</v>
      </c>
      <c r="F145" s="46">
        <v>10</v>
      </c>
      <c r="G145" s="14" t="s">
        <v>10</v>
      </c>
      <c r="P145" s="11"/>
      <c r="Q145" s="3"/>
    </row>
    <row r="146" spans="2:17">
      <c r="B146" s="212" t="s">
        <v>116</v>
      </c>
      <c r="C146" s="212"/>
      <c r="D146" s="38">
        <f t="shared" si="4"/>
        <v>30.285714285714285</v>
      </c>
      <c r="E146" s="45">
        <v>1060</v>
      </c>
      <c r="F146" s="46">
        <v>35</v>
      </c>
      <c r="G146" s="14" t="s">
        <v>10</v>
      </c>
      <c r="P146" s="11"/>
      <c r="Q146" s="3"/>
    </row>
    <row r="147" spans="2:17">
      <c r="B147" s="212"/>
      <c r="C147" s="212"/>
      <c r="D147" s="38">
        <f t="shared" si="4"/>
        <v>38.5</v>
      </c>
      <c r="E147" s="45">
        <v>385</v>
      </c>
      <c r="F147" s="46">
        <v>10</v>
      </c>
      <c r="G147" s="14" t="s">
        <v>10</v>
      </c>
      <c r="P147" s="11"/>
      <c r="Q147" s="3"/>
    </row>
    <row r="148" spans="2:17">
      <c r="B148" s="212" t="s">
        <v>93</v>
      </c>
      <c r="C148" s="212"/>
      <c r="D148" s="38">
        <f t="shared" si="4"/>
        <v>30</v>
      </c>
      <c r="E148" s="45">
        <v>1050</v>
      </c>
      <c r="F148" s="46">
        <v>35</v>
      </c>
      <c r="G148" s="14" t="s">
        <v>10</v>
      </c>
      <c r="P148" s="11"/>
      <c r="Q148" s="3"/>
    </row>
    <row r="149" spans="2:17">
      <c r="B149" s="212"/>
      <c r="C149" s="212"/>
      <c r="D149" s="38">
        <f t="shared" si="4"/>
        <v>38.5</v>
      </c>
      <c r="E149" s="45">
        <v>385</v>
      </c>
      <c r="F149" s="46">
        <v>10</v>
      </c>
      <c r="G149" s="14" t="s">
        <v>10</v>
      </c>
      <c r="P149" s="11"/>
      <c r="Q149" s="3"/>
    </row>
    <row r="150" spans="2:17">
      <c r="B150" s="209" t="s">
        <v>117</v>
      </c>
      <c r="C150" s="210"/>
      <c r="D150" s="210"/>
      <c r="E150" s="210"/>
      <c r="F150" s="210"/>
      <c r="G150" s="211"/>
      <c r="P150" s="11"/>
      <c r="Q150" s="3"/>
    </row>
    <row r="151" spans="2:17">
      <c r="B151" s="175" t="s">
        <v>118</v>
      </c>
      <c r="C151" s="175"/>
      <c r="D151" s="38">
        <f t="shared" si="4"/>
        <v>39.428571428571431</v>
      </c>
      <c r="E151" s="45">
        <v>1380</v>
      </c>
      <c r="F151" s="46">
        <v>35</v>
      </c>
      <c r="G151" s="14" t="s">
        <v>10</v>
      </c>
      <c r="P151" s="11"/>
      <c r="Q151" s="3"/>
    </row>
    <row r="152" spans="2:17">
      <c r="B152" s="175"/>
      <c r="C152" s="175"/>
      <c r="D152" s="38">
        <f t="shared" si="4"/>
        <v>49.5</v>
      </c>
      <c r="E152" s="45">
        <v>495</v>
      </c>
      <c r="F152" s="46">
        <v>10</v>
      </c>
      <c r="G152" s="14" t="s">
        <v>10</v>
      </c>
      <c r="P152" s="11"/>
      <c r="Q152" s="3"/>
    </row>
    <row r="153" spans="2:17">
      <c r="B153" s="209" t="s">
        <v>119</v>
      </c>
      <c r="C153" s="210"/>
      <c r="D153" s="210"/>
      <c r="E153" s="210"/>
      <c r="F153" s="210"/>
      <c r="G153" s="211"/>
      <c r="P153" s="11"/>
      <c r="Q153" s="3"/>
    </row>
    <row r="154" spans="2:17" ht="12.75" customHeight="1">
      <c r="B154" s="213" t="s">
        <v>120</v>
      </c>
      <c r="C154" s="214"/>
      <c r="D154" s="38">
        <v>20.57</v>
      </c>
      <c r="E154" s="45">
        <v>790</v>
      </c>
      <c r="F154" s="46">
        <v>35</v>
      </c>
      <c r="G154" s="14" t="s">
        <v>10</v>
      </c>
      <c r="P154" s="11"/>
      <c r="Q154" s="3"/>
    </row>
    <row r="155" spans="2:17" ht="12.75" customHeight="1">
      <c r="B155" s="215"/>
      <c r="C155" s="216"/>
      <c r="D155" s="38">
        <v>28.5</v>
      </c>
      <c r="E155" s="45">
        <v>285</v>
      </c>
      <c r="F155" s="46">
        <v>10</v>
      </c>
      <c r="G155" s="14" t="s">
        <v>10</v>
      </c>
      <c r="P155" s="11"/>
      <c r="Q155" s="3"/>
    </row>
    <row r="156" spans="2:17" ht="12.75" customHeight="1">
      <c r="B156" s="175" t="s">
        <v>121</v>
      </c>
      <c r="C156" s="175"/>
      <c r="D156" s="38">
        <f t="shared" si="4"/>
        <v>24.571428571428573</v>
      </c>
      <c r="E156" s="45">
        <v>860</v>
      </c>
      <c r="F156" s="46">
        <v>35</v>
      </c>
      <c r="G156" s="14" t="s">
        <v>10</v>
      </c>
      <c r="P156" s="11"/>
      <c r="Q156" s="3"/>
    </row>
    <row r="157" spans="2:17" ht="12.75" customHeight="1">
      <c r="B157" s="175" t="s">
        <v>122</v>
      </c>
      <c r="C157" s="175"/>
      <c r="D157" s="38">
        <f t="shared" si="4"/>
        <v>18.714285714285715</v>
      </c>
      <c r="E157" s="45">
        <v>655</v>
      </c>
      <c r="F157" s="46">
        <v>35</v>
      </c>
      <c r="G157" s="14" t="s">
        <v>10</v>
      </c>
      <c r="H157" s="35"/>
      <c r="P157" s="11"/>
      <c r="Q157" s="3"/>
    </row>
    <row r="158" spans="2:17" ht="12.75" customHeight="1">
      <c r="B158" s="175" t="s">
        <v>123</v>
      </c>
      <c r="C158" s="175"/>
      <c r="D158" s="38">
        <f t="shared" si="4"/>
        <v>18.714285714285715</v>
      </c>
      <c r="E158" s="45">
        <v>655</v>
      </c>
      <c r="F158" s="46">
        <v>35</v>
      </c>
      <c r="G158" s="14" t="s">
        <v>10</v>
      </c>
      <c r="P158" s="11"/>
      <c r="Q158" s="3"/>
    </row>
    <row r="159" spans="2:17" ht="12.75" customHeight="1">
      <c r="B159" s="213" t="s">
        <v>124</v>
      </c>
      <c r="C159" s="214"/>
      <c r="D159" s="38">
        <f t="shared" si="4"/>
        <v>24</v>
      </c>
      <c r="E159" s="45">
        <v>840</v>
      </c>
      <c r="F159" s="46">
        <v>35</v>
      </c>
      <c r="G159" s="14" t="s">
        <v>10</v>
      </c>
      <c r="P159" s="11"/>
      <c r="Q159" s="3"/>
    </row>
    <row r="160" spans="2:17" ht="12.75" customHeight="1">
      <c r="B160" s="215"/>
      <c r="C160" s="216"/>
      <c r="D160" s="38">
        <f t="shared" si="4"/>
        <v>30</v>
      </c>
      <c r="E160" s="45">
        <v>300</v>
      </c>
      <c r="F160" s="46">
        <v>10</v>
      </c>
      <c r="G160" s="14" t="s">
        <v>10</v>
      </c>
      <c r="P160" s="11"/>
      <c r="Q160" s="3"/>
    </row>
    <row r="161" spans="2:17" ht="12.75" customHeight="1">
      <c r="B161" s="213" t="s">
        <v>125</v>
      </c>
      <c r="C161" s="214"/>
      <c r="D161" s="38">
        <f t="shared" si="4"/>
        <v>22.714285714285715</v>
      </c>
      <c r="E161" s="45">
        <v>795</v>
      </c>
      <c r="F161" s="46">
        <v>35</v>
      </c>
      <c r="G161" s="14" t="s">
        <v>10</v>
      </c>
      <c r="P161" s="11"/>
      <c r="Q161" s="3"/>
    </row>
    <row r="162" spans="2:17" ht="12.75" customHeight="1">
      <c r="B162" s="215"/>
      <c r="C162" s="216"/>
      <c r="D162" s="38">
        <f t="shared" si="4"/>
        <v>28.5</v>
      </c>
      <c r="E162" s="45">
        <v>285</v>
      </c>
      <c r="F162" s="46">
        <v>10</v>
      </c>
      <c r="G162" s="14" t="s">
        <v>10</v>
      </c>
      <c r="P162" s="11"/>
      <c r="Q162" s="3"/>
    </row>
    <row r="163" spans="2:17" ht="12.75" customHeight="1">
      <c r="B163" s="217" t="s">
        <v>126</v>
      </c>
      <c r="C163" s="218"/>
      <c r="D163" s="38">
        <f t="shared" si="4"/>
        <v>21.142857142857142</v>
      </c>
      <c r="E163" s="45">
        <v>740</v>
      </c>
      <c r="F163" s="48">
        <v>35</v>
      </c>
      <c r="G163" s="14" t="s">
        <v>10</v>
      </c>
      <c r="P163" s="11"/>
      <c r="Q163" s="3"/>
    </row>
    <row r="164" spans="2:17" ht="12.75" customHeight="1">
      <c r="B164" s="219" t="s">
        <v>127</v>
      </c>
      <c r="C164" s="220"/>
      <c r="D164" s="38">
        <v>22.57</v>
      </c>
      <c r="E164" s="45">
        <v>855</v>
      </c>
      <c r="F164" s="49">
        <v>35</v>
      </c>
      <c r="G164" s="14" t="s">
        <v>10</v>
      </c>
      <c r="P164" s="11"/>
      <c r="Q164" s="3"/>
    </row>
    <row r="165" spans="2:17" ht="93" customHeight="1">
      <c r="B165" s="172" t="s">
        <v>0</v>
      </c>
      <c r="C165" s="172"/>
      <c r="D165" s="172"/>
      <c r="E165" s="172"/>
      <c r="F165" s="172"/>
      <c r="G165" s="172"/>
      <c r="P165" s="11"/>
      <c r="Q165" s="3"/>
    </row>
    <row r="166" spans="2:17">
      <c r="P166" s="11"/>
      <c r="Q166" s="3"/>
    </row>
    <row r="167" spans="2:17">
      <c r="P167" s="11"/>
      <c r="Q167" s="3"/>
    </row>
    <row r="168" spans="2:17">
      <c r="P168" s="11"/>
      <c r="Q168" s="3"/>
    </row>
    <row r="169" spans="2:17">
      <c r="P169" s="11"/>
      <c r="Q169" s="3"/>
    </row>
    <row r="170" spans="2:17">
      <c r="P170" s="11"/>
      <c r="Q170" s="3"/>
    </row>
    <row r="171" spans="2:17">
      <c r="Q171" s="3"/>
    </row>
    <row r="172" spans="2:17">
      <c r="Q172" s="3"/>
    </row>
    <row r="173" spans="2:17">
      <c r="Q173" s="3"/>
    </row>
  </sheetData>
  <mergeCells count="75">
    <mergeCell ref="B159:C160"/>
    <mergeCell ref="B161:C162"/>
    <mergeCell ref="B163:C163"/>
    <mergeCell ref="B164:C164"/>
    <mergeCell ref="B165:G165"/>
    <mergeCell ref="B153:G153"/>
    <mergeCell ref="B154:C155"/>
    <mergeCell ref="B156:C156"/>
    <mergeCell ref="B157:C157"/>
    <mergeCell ref="B158:C158"/>
    <mergeCell ref="B144:C145"/>
    <mergeCell ref="B146:C147"/>
    <mergeCell ref="B148:C149"/>
    <mergeCell ref="B150:G150"/>
    <mergeCell ref="B151:C152"/>
    <mergeCell ref="B137:C138"/>
    <mergeCell ref="B139:C139"/>
    <mergeCell ref="B140:C140"/>
    <mergeCell ref="B141:G141"/>
    <mergeCell ref="B142:C143"/>
    <mergeCell ref="B131:C132"/>
    <mergeCell ref="B133:C133"/>
    <mergeCell ref="B134:C134"/>
    <mergeCell ref="B135:C135"/>
    <mergeCell ref="B136:C136"/>
    <mergeCell ref="B122:C123"/>
    <mergeCell ref="B124:C125"/>
    <mergeCell ref="B126:C126"/>
    <mergeCell ref="B127:C128"/>
    <mergeCell ref="B129:C130"/>
    <mergeCell ref="B112:C113"/>
    <mergeCell ref="B114:C115"/>
    <mergeCell ref="B116:C117"/>
    <mergeCell ref="B118:C119"/>
    <mergeCell ref="B120:C121"/>
    <mergeCell ref="B102:C103"/>
    <mergeCell ref="B104:C105"/>
    <mergeCell ref="B106:C107"/>
    <mergeCell ref="B108:C109"/>
    <mergeCell ref="B110:C111"/>
    <mergeCell ref="B94:C94"/>
    <mergeCell ref="B95:G95"/>
    <mergeCell ref="B96:C97"/>
    <mergeCell ref="B98:C99"/>
    <mergeCell ref="B100:C101"/>
    <mergeCell ref="C76:C78"/>
    <mergeCell ref="D76:D78"/>
    <mergeCell ref="E76:E78"/>
    <mergeCell ref="F76:F78"/>
    <mergeCell ref="B90:B91"/>
    <mergeCell ref="B71:F71"/>
    <mergeCell ref="B74:B75"/>
    <mergeCell ref="C74:C75"/>
    <mergeCell ref="D74:D75"/>
    <mergeCell ref="E74:E75"/>
    <mergeCell ref="B40:B41"/>
    <mergeCell ref="B43:B44"/>
    <mergeCell ref="B47:B49"/>
    <mergeCell ref="B62:F62"/>
    <mergeCell ref="B69:B70"/>
    <mergeCell ref="B26:F26"/>
    <mergeCell ref="B28:B30"/>
    <mergeCell ref="B31:B32"/>
    <mergeCell ref="B33:B34"/>
    <mergeCell ref="B37:F37"/>
    <mergeCell ref="B13:B14"/>
    <mergeCell ref="B15:B16"/>
    <mergeCell ref="B17:B19"/>
    <mergeCell ref="B20:B21"/>
    <mergeCell ref="B22:B23"/>
    <mergeCell ref="B1:G1"/>
    <mergeCell ref="B2:F2"/>
    <mergeCell ref="B4:E4"/>
    <mergeCell ref="B5:B8"/>
    <mergeCell ref="B11:B12"/>
  </mergeCell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5:F10"/>
  <sheetViews>
    <sheetView workbookViewId="0">
      <selection activeCell="B5" sqref="B5:C5"/>
    </sheetView>
  </sheetViews>
  <sheetFormatPr defaultRowHeight="15"/>
  <cols>
    <col min="1" max="1" width="14" customWidth="1"/>
    <col min="2" max="2" width="39.5703125" customWidth="1"/>
    <col min="3" max="3" width="58.42578125" customWidth="1"/>
    <col min="5" max="5" width="37.140625" customWidth="1"/>
    <col min="6" max="6" width="43.5703125" customWidth="1"/>
  </cols>
  <sheetData>
    <row r="5" spans="1:6" ht="18" customHeight="1">
      <c r="B5" s="316" t="s">
        <v>271</v>
      </c>
      <c r="C5" s="317"/>
      <c r="E5" s="316" t="s">
        <v>272</v>
      </c>
      <c r="F5" s="317"/>
    </row>
    <row r="6" spans="1:6" ht="63.75" customHeight="1">
      <c r="B6" s="165" t="s">
        <v>273</v>
      </c>
      <c r="C6" s="166" t="s">
        <v>274</v>
      </c>
      <c r="E6" s="165" t="s">
        <v>273</v>
      </c>
      <c r="F6" s="166" t="s">
        <v>274</v>
      </c>
    </row>
    <row r="7" spans="1:6" ht="14.25" customHeight="1">
      <c r="B7" s="318"/>
      <c r="C7" s="319"/>
      <c r="E7" s="318"/>
      <c r="F7" s="319"/>
    </row>
    <row r="8" spans="1:6" ht="77.25" customHeight="1">
      <c r="A8" t="s">
        <v>275</v>
      </c>
      <c r="B8" s="167" t="s">
        <v>276</v>
      </c>
      <c r="C8" s="168" t="s">
        <v>277</v>
      </c>
      <c r="E8" s="167" t="s">
        <v>276</v>
      </c>
      <c r="F8" s="168" t="s">
        <v>278</v>
      </c>
    </row>
    <row r="9" spans="1:6" ht="71.25" customHeight="1">
      <c r="B9" s="167" t="s">
        <v>279</v>
      </c>
      <c r="C9" s="169" t="s">
        <v>280</v>
      </c>
      <c r="E9" s="167" t="s">
        <v>279</v>
      </c>
      <c r="F9" s="169" t="s">
        <v>281</v>
      </c>
    </row>
    <row r="10" spans="1:6" ht="80.25" customHeight="1">
      <c r="B10" s="170" t="s">
        <v>282</v>
      </c>
      <c r="C10" s="171" t="s">
        <v>283</v>
      </c>
      <c r="E10" s="170" t="s">
        <v>282</v>
      </c>
      <c r="F10" s="171" t="s">
        <v>284</v>
      </c>
    </row>
  </sheetData>
  <mergeCells count="4">
    <mergeCell ref="B5:C5"/>
    <mergeCell ref="E5:F5"/>
    <mergeCell ref="B7:C7"/>
    <mergeCell ref="E7:F7"/>
  </mergeCells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36" sqref="R36"/>
    </sheetView>
  </sheetViews>
  <sheetFormatPr defaultRowHeight="15"/>
  <sheetData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7"/>
  <sheetViews>
    <sheetView workbookViewId="0">
      <selection activeCell="K8" sqref="K8"/>
    </sheetView>
  </sheetViews>
  <sheetFormatPr defaultRowHeight="15"/>
  <cols>
    <col min="2" max="2" width="34" customWidth="1"/>
    <col min="3" max="3" width="43.85546875" customWidth="1"/>
  </cols>
  <sheetData>
    <row r="2" spans="2:3" ht="18.75">
      <c r="B2" s="316" t="s">
        <v>271</v>
      </c>
      <c r="C2" s="317"/>
    </row>
    <row r="3" spans="2:3" ht="64.5" customHeight="1">
      <c r="B3" s="165" t="s">
        <v>285</v>
      </c>
      <c r="C3" s="166" t="s">
        <v>274</v>
      </c>
    </row>
    <row r="4" spans="2:3" ht="18.75">
      <c r="B4" s="318"/>
      <c r="C4" s="319"/>
    </row>
    <row r="5" spans="2:3" ht="76.5" customHeight="1">
      <c r="B5" s="167" t="s">
        <v>276</v>
      </c>
      <c r="C5" s="168" t="s">
        <v>286</v>
      </c>
    </row>
    <row r="6" spans="2:3" ht="101.25" customHeight="1">
      <c r="B6" s="167" t="s">
        <v>279</v>
      </c>
      <c r="C6" s="169" t="s">
        <v>287</v>
      </c>
    </row>
    <row r="7" spans="2:3" ht="103.5" customHeight="1">
      <c r="B7" s="170" t="s">
        <v>282</v>
      </c>
      <c r="C7" s="171" t="s">
        <v>288</v>
      </c>
    </row>
  </sheetData>
  <mergeCells count="2">
    <mergeCell ref="B2:C2"/>
    <mergeCell ref="B4:C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77"/>
  <sheetViews>
    <sheetView tabSelected="1" view="pageBreakPreview" workbookViewId="0">
      <selection activeCell="B1" sqref="B1:G1"/>
    </sheetView>
  </sheetViews>
  <sheetFormatPr defaultRowHeight="15"/>
  <cols>
    <col min="1" max="1" width="2.28515625" style="1" customWidth="1"/>
    <col min="2" max="2" width="33.28515625" style="1" customWidth="1"/>
    <col min="3" max="3" width="13.140625" style="1" customWidth="1"/>
    <col min="4" max="4" width="11.85546875" style="1" customWidth="1"/>
    <col min="5" max="5" width="9.140625" style="1" customWidth="1"/>
    <col min="6" max="6" width="7.7109375" style="2" customWidth="1"/>
    <col min="7" max="7" width="8.28515625" style="1" customWidth="1"/>
    <col min="8" max="8" width="5.140625" style="1" customWidth="1"/>
    <col min="9" max="9" width="9.140625" style="1"/>
    <col min="10" max="10" width="33.28515625" style="1" customWidth="1"/>
    <col min="11" max="11" width="13.140625" style="1" customWidth="1"/>
    <col min="12" max="12" width="13.28515625" style="1" customWidth="1"/>
    <col min="13" max="13" width="11.28515625" style="1" customWidth="1"/>
    <col min="14" max="14" width="10.42578125" style="2" customWidth="1"/>
    <col min="15" max="16" width="9.140625" style="1"/>
    <col min="17" max="17" width="33.5703125" style="1" customWidth="1"/>
    <col min="18" max="18" width="13" style="1" customWidth="1"/>
    <col min="19" max="19" width="15" style="1" customWidth="1"/>
    <col min="20" max="20" width="12" style="1" customWidth="1"/>
    <col min="21" max="21" width="9" style="1" customWidth="1"/>
    <col min="22" max="22" width="11.28515625" style="1" customWidth="1"/>
    <col min="23" max="16384" width="9.140625" style="1"/>
  </cols>
  <sheetData>
    <row r="1" spans="2:22" ht="105" customHeight="1">
      <c r="B1" s="172" t="s">
        <v>128</v>
      </c>
      <c r="C1" s="172"/>
      <c r="D1" s="172"/>
      <c r="E1" s="172"/>
      <c r="F1" s="172"/>
      <c r="G1" s="172"/>
      <c r="J1" s="172" t="s">
        <v>129</v>
      </c>
      <c r="K1" s="172"/>
      <c r="L1" s="172"/>
      <c r="M1" s="172"/>
      <c r="N1" s="172"/>
      <c r="O1" s="172"/>
      <c r="Q1" s="221" t="s">
        <v>130</v>
      </c>
      <c r="R1" s="221"/>
      <c r="S1" s="221"/>
      <c r="T1" s="221"/>
      <c r="U1" s="221"/>
      <c r="V1" s="221"/>
    </row>
    <row r="2" spans="2:22" s="3" customFormat="1" ht="15.75">
      <c r="B2" s="173" t="s">
        <v>1</v>
      </c>
      <c r="C2" s="173"/>
      <c r="D2" s="173"/>
      <c r="E2" s="173"/>
      <c r="F2" s="173"/>
      <c r="J2" s="173" t="s">
        <v>131</v>
      </c>
      <c r="K2" s="173"/>
      <c r="L2" s="173"/>
      <c r="M2" s="173"/>
      <c r="N2" s="173"/>
      <c r="Q2" s="222" t="s">
        <v>132</v>
      </c>
      <c r="R2" s="223"/>
      <c r="S2" s="223"/>
      <c r="T2" s="223"/>
      <c r="U2" s="224"/>
    </row>
    <row r="3" spans="2:22" ht="36">
      <c r="B3" s="4" t="s">
        <v>289</v>
      </c>
      <c r="C3" s="4" t="s">
        <v>3</v>
      </c>
      <c r="D3" s="4" t="s">
        <v>4</v>
      </c>
      <c r="E3" s="4" t="s">
        <v>5</v>
      </c>
      <c r="F3" s="4" t="s">
        <v>6</v>
      </c>
      <c r="G3" s="1" t="s">
        <v>7</v>
      </c>
      <c r="J3" s="4" t="s">
        <v>134</v>
      </c>
      <c r="K3" s="4" t="s">
        <v>3</v>
      </c>
      <c r="L3" s="4" t="s">
        <v>4</v>
      </c>
      <c r="M3" s="4" t="s">
        <v>5</v>
      </c>
      <c r="N3" s="4" t="s">
        <v>6</v>
      </c>
      <c r="Q3" s="4" t="s">
        <v>133</v>
      </c>
      <c r="R3" s="4" t="s">
        <v>3</v>
      </c>
      <c r="S3" s="4" t="s">
        <v>4</v>
      </c>
      <c r="T3" s="4" t="s">
        <v>5</v>
      </c>
      <c r="U3" s="4" t="s">
        <v>6</v>
      </c>
    </row>
    <row r="4" spans="2:22" ht="15.75">
      <c r="B4" s="174" t="s">
        <v>8</v>
      </c>
      <c r="C4" s="174"/>
      <c r="D4" s="174"/>
      <c r="E4" s="174"/>
      <c r="F4" s="5"/>
      <c r="J4" s="27" t="s">
        <v>8</v>
      </c>
      <c r="K4" s="50"/>
      <c r="L4" s="50"/>
      <c r="M4" s="51"/>
      <c r="N4" s="5"/>
      <c r="Q4" s="27" t="s">
        <v>8</v>
      </c>
      <c r="R4" s="50"/>
      <c r="S4" s="50"/>
      <c r="T4" s="51"/>
      <c r="U4" s="5"/>
    </row>
    <row r="5" spans="2:22" s="3" customFormat="1">
      <c r="B5" s="175" t="s">
        <v>9</v>
      </c>
      <c r="C5" s="7">
        <v>16.25</v>
      </c>
      <c r="D5" s="8">
        <f>E5*C5</f>
        <v>650</v>
      </c>
      <c r="E5" s="9">
        <v>40</v>
      </c>
      <c r="F5" s="9" t="s">
        <v>10</v>
      </c>
      <c r="H5" s="10"/>
      <c r="I5" s="10"/>
      <c r="J5" s="175" t="s">
        <v>9</v>
      </c>
      <c r="K5" s="7">
        <f t="shared" ref="K5:K25" si="0">L5/M5</f>
        <v>20.25</v>
      </c>
      <c r="L5" s="8">
        <f>2000/(500/M5)+D5</f>
        <v>810</v>
      </c>
      <c r="M5" s="9">
        <v>40</v>
      </c>
      <c r="N5" s="9" t="s">
        <v>10</v>
      </c>
      <c r="O5" s="52"/>
      <c r="P5" s="11"/>
      <c r="Q5" s="225" t="s">
        <v>9</v>
      </c>
      <c r="R5" s="7">
        <f t="shared" ref="R5:R9" si="1">S5/T5</f>
        <v>17</v>
      </c>
      <c r="S5" s="8">
        <v>680</v>
      </c>
      <c r="T5" s="9">
        <v>40</v>
      </c>
      <c r="U5" s="9" t="s">
        <v>10</v>
      </c>
      <c r="V5" s="52"/>
    </row>
    <row r="6" spans="2:22" s="3" customFormat="1" hidden="1">
      <c r="B6" s="175"/>
      <c r="C6" s="7"/>
      <c r="D6" s="8"/>
      <c r="E6" s="9">
        <v>22</v>
      </c>
      <c r="F6" s="9" t="s">
        <v>10</v>
      </c>
      <c r="H6" s="10"/>
      <c r="I6" s="10"/>
      <c r="J6" s="175"/>
      <c r="K6" s="7"/>
      <c r="L6" s="8"/>
      <c r="M6" s="9">
        <v>22</v>
      </c>
      <c r="N6" s="9" t="s">
        <v>10</v>
      </c>
      <c r="O6" s="52"/>
      <c r="P6" s="11"/>
      <c r="Q6" s="175"/>
      <c r="R6" s="7">
        <f t="shared" si="1"/>
        <v>0</v>
      </c>
      <c r="S6" s="8"/>
      <c r="T6" s="9">
        <v>22</v>
      </c>
      <c r="U6" s="9" t="s">
        <v>10</v>
      </c>
      <c r="V6" s="52"/>
    </row>
    <row r="7" spans="2:22" s="3" customFormat="1">
      <c r="B7" s="175"/>
      <c r="C7" s="7">
        <v>22.5</v>
      </c>
      <c r="D7" s="8">
        <v>225</v>
      </c>
      <c r="E7" s="9">
        <v>10</v>
      </c>
      <c r="F7" s="9" t="s">
        <v>10</v>
      </c>
      <c r="H7" s="10"/>
      <c r="I7" s="10"/>
      <c r="J7" s="175"/>
      <c r="K7" s="7">
        <v>25.5</v>
      </c>
      <c r="L7" s="8">
        <v>255</v>
      </c>
      <c r="M7" s="9">
        <v>10</v>
      </c>
      <c r="N7" s="9" t="s">
        <v>10</v>
      </c>
      <c r="O7" s="52"/>
      <c r="P7" s="11"/>
      <c r="Q7" s="175"/>
      <c r="R7" s="7">
        <f t="shared" si="1"/>
        <v>24.8</v>
      </c>
      <c r="S7" s="8">
        <v>248</v>
      </c>
      <c r="T7" s="9">
        <v>10</v>
      </c>
      <c r="U7" s="9" t="s">
        <v>10</v>
      </c>
      <c r="V7" s="52"/>
    </row>
    <row r="8" spans="2:22" s="3" customFormat="1">
      <c r="B8" s="175"/>
      <c r="C8" s="7">
        <v>24</v>
      </c>
      <c r="D8" s="8">
        <v>24</v>
      </c>
      <c r="E8" s="9">
        <v>1</v>
      </c>
      <c r="F8" s="9" t="s">
        <v>10</v>
      </c>
      <c r="H8" s="10"/>
      <c r="I8" s="10"/>
      <c r="J8" s="175"/>
      <c r="K8" s="7">
        <v>27</v>
      </c>
      <c r="L8" s="8">
        <v>27</v>
      </c>
      <c r="M8" s="9">
        <v>1</v>
      </c>
      <c r="N8" s="9" t="s">
        <v>10</v>
      </c>
      <c r="O8" s="52"/>
      <c r="P8" s="11"/>
      <c r="Q8" s="175"/>
      <c r="R8" s="7">
        <f t="shared" si="1"/>
        <v>27</v>
      </c>
      <c r="S8" s="8">
        <v>27</v>
      </c>
      <c r="T8" s="9">
        <v>1</v>
      </c>
      <c r="U8" s="9" t="s">
        <v>10</v>
      </c>
      <c r="V8" s="52"/>
    </row>
    <row r="9" spans="2:22" s="3" customFormat="1" hidden="1">
      <c r="B9" s="12" t="s">
        <v>11</v>
      </c>
      <c r="C9" s="7">
        <f>D9/E9</f>
        <v>17</v>
      </c>
      <c r="D9" s="8">
        <v>595</v>
      </c>
      <c r="E9" s="9">
        <v>35</v>
      </c>
      <c r="F9" s="9" t="s">
        <v>10</v>
      </c>
      <c r="H9" s="10"/>
      <c r="I9" s="10"/>
      <c r="J9" s="12" t="s">
        <v>11</v>
      </c>
      <c r="K9" s="7">
        <f t="shared" si="0"/>
        <v>21</v>
      </c>
      <c r="L9" s="8">
        <f>2000/(500/M9)+D9</f>
        <v>735</v>
      </c>
      <c r="M9" s="9">
        <v>35</v>
      </c>
      <c r="N9" s="9" t="s">
        <v>10</v>
      </c>
      <c r="O9" s="52"/>
      <c r="P9" s="11"/>
      <c r="Q9" s="12" t="s">
        <v>11</v>
      </c>
      <c r="R9" s="7">
        <f t="shared" si="1"/>
        <v>18.714285714285715</v>
      </c>
      <c r="S9" s="8">
        <v>655</v>
      </c>
      <c r="T9" s="9">
        <v>35</v>
      </c>
      <c r="U9" s="9" t="s">
        <v>10</v>
      </c>
      <c r="V9" s="52"/>
    </row>
    <row r="10" spans="2:22" s="3" customFormat="1" hidden="1">
      <c r="B10" s="12" t="s">
        <v>12</v>
      </c>
      <c r="C10" s="7">
        <f t="shared" ref="C10:C72" si="2">D10/E10</f>
        <v>13.75</v>
      </c>
      <c r="D10" s="8">
        <v>550</v>
      </c>
      <c r="E10" s="9">
        <v>40</v>
      </c>
      <c r="F10" s="9" t="s">
        <v>10</v>
      </c>
      <c r="H10" s="10"/>
      <c r="I10" s="10"/>
      <c r="J10" s="12" t="s">
        <v>12</v>
      </c>
      <c r="K10" s="7">
        <f t="shared" si="0"/>
        <v>17.75</v>
      </c>
      <c r="L10" s="8">
        <f t="shared" ref="L10:L72" si="3">2000/(500/M10)+D10</f>
        <v>710</v>
      </c>
      <c r="M10" s="9">
        <v>40</v>
      </c>
      <c r="N10" s="9" t="s">
        <v>10</v>
      </c>
      <c r="O10" s="52"/>
      <c r="P10" s="11"/>
      <c r="Q10" s="12" t="s">
        <v>12</v>
      </c>
      <c r="R10" s="7">
        <f t="shared" ref="R10:R72" si="4">S10/T10</f>
        <v>4.4437499999999996</v>
      </c>
      <c r="S10" s="8">
        <f t="shared" ref="S10:S49" si="5">2000/(500/T10)+K10</f>
        <v>177.75</v>
      </c>
      <c r="T10" s="9">
        <v>40</v>
      </c>
      <c r="U10" s="9" t="s">
        <v>10</v>
      </c>
      <c r="V10" s="52"/>
    </row>
    <row r="11" spans="2:22" s="3" customFormat="1">
      <c r="B11" s="6" t="s">
        <v>13</v>
      </c>
      <c r="C11" s="7">
        <v>16.25</v>
      </c>
      <c r="D11" s="9">
        <f>C11*E11</f>
        <v>650</v>
      </c>
      <c r="E11" s="9">
        <v>40</v>
      </c>
      <c r="F11" s="9" t="s">
        <v>10</v>
      </c>
      <c r="H11" s="10"/>
      <c r="I11" s="10"/>
      <c r="J11" s="6" t="s">
        <v>13</v>
      </c>
      <c r="K11" s="7">
        <f t="shared" si="0"/>
        <v>20.25</v>
      </c>
      <c r="L11" s="8">
        <f t="shared" si="3"/>
        <v>810</v>
      </c>
      <c r="M11" s="9">
        <v>40</v>
      </c>
      <c r="N11" s="9" t="s">
        <v>10</v>
      </c>
      <c r="O11" s="52"/>
      <c r="P11" s="11"/>
      <c r="Q11" s="6" t="s">
        <v>13</v>
      </c>
      <c r="R11" s="7">
        <f t="shared" si="4"/>
        <v>17</v>
      </c>
      <c r="S11" s="8">
        <v>680</v>
      </c>
      <c r="T11" s="9">
        <v>40</v>
      </c>
      <c r="U11" s="9" t="s">
        <v>10</v>
      </c>
      <c r="V11" s="52"/>
    </row>
    <row r="12" spans="2:22" s="3" customFormat="1">
      <c r="B12" s="175" t="s">
        <v>14</v>
      </c>
      <c r="C12" s="7">
        <f t="shared" si="2"/>
        <v>21</v>
      </c>
      <c r="D12" s="8">
        <v>840</v>
      </c>
      <c r="E12" s="9">
        <v>40</v>
      </c>
      <c r="F12" s="9" t="s">
        <v>10</v>
      </c>
      <c r="H12" s="10"/>
      <c r="I12" s="10"/>
      <c r="J12" s="175" t="s">
        <v>14</v>
      </c>
      <c r="K12" s="7">
        <f t="shared" si="0"/>
        <v>25</v>
      </c>
      <c r="L12" s="8">
        <f t="shared" si="3"/>
        <v>1000</v>
      </c>
      <c r="M12" s="9">
        <v>40</v>
      </c>
      <c r="N12" s="9" t="s">
        <v>10</v>
      </c>
      <c r="O12" s="52"/>
      <c r="P12" s="11"/>
      <c r="Q12" s="225" t="s">
        <v>14</v>
      </c>
      <c r="R12" s="7">
        <f t="shared" si="4"/>
        <v>23</v>
      </c>
      <c r="S12" s="8">
        <v>920</v>
      </c>
      <c r="T12" s="9">
        <v>40</v>
      </c>
      <c r="U12" s="9" t="s">
        <v>10</v>
      </c>
      <c r="V12" s="52"/>
    </row>
    <row r="13" spans="2:22" s="3" customFormat="1">
      <c r="B13" s="175"/>
      <c r="C13" s="7">
        <f t="shared" si="2"/>
        <v>28.5</v>
      </c>
      <c r="D13" s="8">
        <v>285</v>
      </c>
      <c r="E13" s="9">
        <v>10</v>
      </c>
      <c r="F13" s="9" t="s">
        <v>10</v>
      </c>
      <c r="H13" s="10"/>
      <c r="I13" s="10"/>
      <c r="J13" s="175"/>
      <c r="K13" s="7"/>
      <c r="L13" s="8"/>
      <c r="M13" s="9">
        <v>10</v>
      </c>
      <c r="N13" s="9" t="s">
        <v>10</v>
      </c>
      <c r="O13" s="52"/>
      <c r="P13" s="11"/>
      <c r="Q13" s="175"/>
      <c r="R13" s="7">
        <f t="shared" si="4"/>
        <v>31.4</v>
      </c>
      <c r="S13" s="8">
        <v>314</v>
      </c>
      <c r="T13" s="9">
        <v>10</v>
      </c>
      <c r="U13" s="9" t="s">
        <v>10</v>
      </c>
      <c r="V13" s="52"/>
    </row>
    <row r="14" spans="2:22" s="3" customFormat="1">
      <c r="B14" s="175" t="s">
        <v>15</v>
      </c>
      <c r="C14" s="7">
        <f t="shared" si="2"/>
        <v>15.666666666666666</v>
      </c>
      <c r="D14" s="8">
        <v>470</v>
      </c>
      <c r="E14" s="8">
        <v>30</v>
      </c>
      <c r="F14" s="9" t="s">
        <v>10</v>
      </c>
      <c r="H14" s="10"/>
      <c r="I14" s="10"/>
      <c r="J14" s="175" t="s">
        <v>15</v>
      </c>
      <c r="K14" s="7">
        <f t="shared" si="0"/>
        <v>19.666666666666668</v>
      </c>
      <c r="L14" s="8">
        <f t="shared" si="3"/>
        <v>590</v>
      </c>
      <c r="M14" s="8">
        <v>30</v>
      </c>
      <c r="N14" s="9" t="s">
        <v>10</v>
      </c>
      <c r="O14" s="52"/>
      <c r="P14" s="11"/>
      <c r="Q14" s="225" t="s">
        <v>15</v>
      </c>
      <c r="R14" s="7">
        <f t="shared" si="4"/>
        <v>16</v>
      </c>
      <c r="S14" s="8">
        <v>480</v>
      </c>
      <c r="T14" s="8">
        <v>30</v>
      </c>
      <c r="U14" s="9" t="s">
        <v>10</v>
      </c>
      <c r="V14" s="52"/>
    </row>
    <row r="15" spans="2:22" s="3" customFormat="1">
      <c r="B15" s="175"/>
      <c r="C15" s="7">
        <f t="shared" si="2"/>
        <v>21.5</v>
      </c>
      <c r="D15" s="8">
        <v>215</v>
      </c>
      <c r="E15" s="8">
        <v>10</v>
      </c>
      <c r="F15" s="9" t="s">
        <v>10</v>
      </c>
      <c r="H15" s="10"/>
      <c r="I15" s="10"/>
      <c r="J15" s="175"/>
      <c r="K15" s="7"/>
      <c r="L15" s="8"/>
      <c r="M15" s="8">
        <v>10</v>
      </c>
      <c r="N15" s="9" t="s">
        <v>10</v>
      </c>
      <c r="O15" s="52"/>
      <c r="P15" s="11"/>
      <c r="Q15" s="175"/>
      <c r="R15" s="7">
        <f t="shared" si="4"/>
        <v>23.7</v>
      </c>
      <c r="S15" s="8">
        <v>237</v>
      </c>
      <c r="T15" s="8">
        <v>10</v>
      </c>
      <c r="U15" s="9" t="s">
        <v>10</v>
      </c>
      <c r="V15" s="52"/>
    </row>
    <row r="16" spans="2:22" s="3" customFormat="1">
      <c r="B16" s="6" t="s">
        <v>135</v>
      </c>
      <c r="C16" s="7">
        <v>50</v>
      </c>
      <c r="D16" s="53">
        <v>1250</v>
      </c>
      <c r="E16" s="8">
        <v>25</v>
      </c>
      <c r="F16" s="9" t="s">
        <v>10</v>
      </c>
      <c r="H16" s="10"/>
      <c r="I16" s="10"/>
      <c r="J16" s="6" t="s">
        <v>135</v>
      </c>
      <c r="K16" s="7">
        <v>54</v>
      </c>
      <c r="L16" s="53">
        <v>1350</v>
      </c>
      <c r="M16" s="8">
        <v>25</v>
      </c>
      <c r="N16" s="9" t="s">
        <v>10</v>
      </c>
      <c r="O16" s="52"/>
      <c r="P16" s="11"/>
      <c r="Q16" s="6" t="s">
        <v>135</v>
      </c>
      <c r="R16" s="7">
        <f t="shared" si="4"/>
        <v>55</v>
      </c>
      <c r="S16" s="53">
        <v>1375</v>
      </c>
      <c r="T16" s="8">
        <v>25</v>
      </c>
      <c r="U16" s="9" t="s">
        <v>10</v>
      </c>
      <c r="V16" s="52"/>
    </row>
    <row r="17" spans="2:22" s="3" customFormat="1">
      <c r="B17" s="175" t="s">
        <v>16</v>
      </c>
      <c r="C17" s="7">
        <f t="shared" si="2"/>
        <v>16</v>
      </c>
      <c r="D17" s="9">
        <v>640</v>
      </c>
      <c r="E17" s="9">
        <v>40</v>
      </c>
      <c r="F17" s="9" t="s">
        <v>10</v>
      </c>
      <c r="H17" s="10"/>
      <c r="I17" s="10"/>
      <c r="J17" s="175" t="s">
        <v>16</v>
      </c>
      <c r="K17" s="7">
        <f t="shared" si="0"/>
        <v>20</v>
      </c>
      <c r="L17" s="8">
        <f t="shared" si="3"/>
        <v>800</v>
      </c>
      <c r="M17" s="9">
        <v>40</v>
      </c>
      <c r="N17" s="9" t="s">
        <v>10</v>
      </c>
      <c r="O17" s="52"/>
      <c r="P17" s="11"/>
      <c r="Q17" s="225" t="s">
        <v>16</v>
      </c>
      <c r="R17" s="7">
        <f t="shared" si="4"/>
        <v>17.600000000000001</v>
      </c>
      <c r="S17" s="8">
        <v>704</v>
      </c>
      <c r="T17" s="9">
        <v>40</v>
      </c>
      <c r="U17" s="9" t="s">
        <v>10</v>
      </c>
      <c r="V17" s="52"/>
    </row>
    <row r="18" spans="2:22" s="3" customFormat="1">
      <c r="B18" s="175"/>
      <c r="C18" s="7">
        <f t="shared" si="2"/>
        <v>22</v>
      </c>
      <c r="D18" s="9">
        <v>220</v>
      </c>
      <c r="E18" s="9">
        <v>10</v>
      </c>
      <c r="F18" s="9" t="s">
        <v>10</v>
      </c>
      <c r="H18" s="10"/>
      <c r="I18" s="10"/>
      <c r="J18" s="175"/>
      <c r="K18" s="7"/>
      <c r="L18" s="8"/>
      <c r="M18" s="9">
        <v>10</v>
      </c>
      <c r="N18" s="9" t="s">
        <v>10</v>
      </c>
      <c r="O18" s="52"/>
      <c r="P18" s="11"/>
      <c r="Q18" s="175"/>
      <c r="R18" s="7">
        <f t="shared" si="4"/>
        <v>24.2</v>
      </c>
      <c r="S18" s="8">
        <v>242</v>
      </c>
      <c r="T18" s="9">
        <v>10</v>
      </c>
      <c r="U18" s="9" t="s">
        <v>10</v>
      </c>
      <c r="V18" s="52"/>
    </row>
    <row r="19" spans="2:22" s="3" customFormat="1">
      <c r="B19" s="175"/>
      <c r="C19" s="7">
        <f t="shared" si="2"/>
        <v>23</v>
      </c>
      <c r="D19" s="9">
        <v>23</v>
      </c>
      <c r="E19" s="9">
        <v>1</v>
      </c>
      <c r="F19" s="9" t="s">
        <v>10</v>
      </c>
      <c r="H19" s="10"/>
      <c r="I19" s="10"/>
      <c r="J19" s="175"/>
      <c r="K19" s="7">
        <f t="shared" si="0"/>
        <v>27</v>
      </c>
      <c r="L19" s="8">
        <f t="shared" si="3"/>
        <v>27</v>
      </c>
      <c r="M19" s="9">
        <v>1</v>
      </c>
      <c r="N19" s="9" t="s">
        <v>10</v>
      </c>
      <c r="O19" s="52"/>
      <c r="P19" s="11"/>
      <c r="Q19" s="175"/>
      <c r="R19" s="7">
        <f t="shared" si="4"/>
        <v>26</v>
      </c>
      <c r="S19" s="8">
        <v>26</v>
      </c>
      <c r="T19" s="9">
        <v>1</v>
      </c>
      <c r="U19" s="9" t="s">
        <v>10</v>
      </c>
      <c r="V19" s="52"/>
    </row>
    <row r="20" spans="2:22" s="3" customFormat="1">
      <c r="B20" s="175" t="s">
        <v>17</v>
      </c>
      <c r="C20" s="7">
        <f t="shared" si="2"/>
        <v>29</v>
      </c>
      <c r="D20" s="9">
        <v>1160</v>
      </c>
      <c r="E20" s="9">
        <v>40</v>
      </c>
      <c r="F20" s="9" t="s">
        <v>10</v>
      </c>
      <c r="H20" s="10"/>
      <c r="I20" s="10"/>
      <c r="J20" s="175" t="s">
        <v>17</v>
      </c>
      <c r="K20" s="7">
        <f t="shared" si="0"/>
        <v>33</v>
      </c>
      <c r="L20" s="8">
        <f t="shared" si="3"/>
        <v>1320</v>
      </c>
      <c r="M20" s="9">
        <v>40</v>
      </c>
      <c r="N20" s="9" t="s">
        <v>10</v>
      </c>
      <c r="O20" s="52"/>
      <c r="P20" s="11"/>
      <c r="Q20" s="225" t="s">
        <v>17</v>
      </c>
      <c r="R20" s="7">
        <f t="shared" si="4"/>
        <v>31.9</v>
      </c>
      <c r="S20" s="8">
        <v>1276</v>
      </c>
      <c r="T20" s="9">
        <v>40</v>
      </c>
      <c r="U20" s="9" t="s">
        <v>10</v>
      </c>
      <c r="V20" s="52"/>
    </row>
    <row r="21" spans="2:22" s="3" customFormat="1">
      <c r="B21" s="175"/>
      <c r="C21" s="7">
        <f t="shared" si="2"/>
        <v>37.5</v>
      </c>
      <c r="D21" s="9">
        <v>375</v>
      </c>
      <c r="E21" s="9">
        <v>10</v>
      </c>
      <c r="F21" s="9" t="s">
        <v>10</v>
      </c>
      <c r="H21" s="10"/>
      <c r="I21" s="10"/>
      <c r="J21" s="175"/>
      <c r="K21" s="7"/>
      <c r="L21" s="8"/>
      <c r="M21" s="9">
        <v>10</v>
      </c>
      <c r="N21" s="9" t="s">
        <v>10</v>
      </c>
      <c r="O21" s="52"/>
      <c r="P21" s="11"/>
      <c r="Q21" s="175"/>
      <c r="R21" s="7">
        <f t="shared" si="4"/>
        <v>41.3</v>
      </c>
      <c r="S21" s="8">
        <v>413</v>
      </c>
      <c r="T21" s="9">
        <v>10</v>
      </c>
      <c r="U21" s="9" t="s">
        <v>10</v>
      </c>
      <c r="V21" s="52"/>
    </row>
    <row r="22" spans="2:22" s="3" customFormat="1">
      <c r="B22" s="175" t="s">
        <v>18</v>
      </c>
      <c r="C22" s="7">
        <f t="shared" si="2"/>
        <v>55</v>
      </c>
      <c r="D22" s="9">
        <v>2200</v>
      </c>
      <c r="E22" s="9">
        <v>40</v>
      </c>
      <c r="F22" s="9" t="s">
        <v>10</v>
      </c>
      <c r="H22" s="10"/>
      <c r="I22" s="10"/>
      <c r="J22" s="175" t="s">
        <v>18</v>
      </c>
      <c r="K22" s="7">
        <f t="shared" si="0"/>
        <v>59</v>
      </c>
      <c r="L22" s="8">
        <f t="shared" si="3"/>
        <v>2360</v>
      </c>
      <c r="M22" s="9">
        <v>40</v>
      </c>
      <c r="N22" s="9" t="s">
        <v>10</v>
      </c>
      <c r="O22" s="52"/>
      <c r="P22" s="11"/>
      <c r="Q22" s="225" t="s">
        <v>18</v>
      </c>
      <c r="R22" s="7">
        <f t="shared" si="4"/>
        <v>60.5</v>
      </c>
      <c r="S22" s="8">
        <v>2420</v>
      </c>
      <c r="T22" s="9">
        <v>40</v>
      </c>
      <c r="U22" s="9" t="s">
        <v>10</v>
      </c>
      <c r="V22" s="52"/>
    </row>
    <row r="23" spans="2:22" s="3" customFormat="1">
      <c r="B23" s="175"/>
      <c r="C23" s="7">
        <f t="shared" si="2"/>
        <v>60</v>
      </c>
      <c r="D23" s="9">
        <v>600</v>
      </c>
      <c r="E23" s="9">
        <v>10</v>
      </c>
      <c r="F23" s="9" t="s">
        <v>10</v>
      </c>
      <c r="H23" s="10"/>
      <c r="I23" s="10"/>
      <c r="J23" s="175"/>
      <c r="K23" s="7"/>
      <c r="L23" s="8"/>
      <c r="M23" s="9">
        <v>10</v>
      </c>
      <c r="N23" s="9" t="s">
        <v>10</v>
      </c>
      <c r="O23" s="52"/>
      <c r="P23" s="11"/>
      <c r="Q23" s="175"/>
      <c r="R23" s="7">
        <f t="shared" si="4"/>
        <v>66</v>
      </c>
      <c r="S23" s="8">
        <v>660</v>
      </c>
      <c r="T23" s="9">
        <v>10</v>
      </c>
      <c r="U23" s="9" t="s">
        <v>10</v>
      </c>
      <c r="V23" s="52"/>
    </row>
    <row r="24" spans="2:22" s="3" customFormat="1">
      <c r="B24" s="12" t="s">
        <v>19</v>
      </c>
      <c r="C24" s="7">
        <f t="shared" si="2"/>
        <v>25.142857142857142</v>
      </c>
      <c r="D24" s="9">
        <v>880</v>
      </c>
      <c r="E24" s="9">
        <v>35</v>
      </c>
      <c r="F24" s="9" t="s">
        <v>10</v>
      </c>
      <c r="H24" s="10"/>
      <c r="I24" s="10"/>
      <c r="J24" s="12" t="s">
        <v>19</v>
      </c>
      <c r="K24" s="7">
        <f t="shared" si="0"/>
        <v>29.142857142857142</v>
      </c>
      <c r="L24" s="8">
        <f t="shared" si="3"/>
        <v>1020</v>
      </c>
      <c r="M24" s="9">
        <v>35</v>
      </c>
      <c r="N24" s="9" t="s">
        <v>10</v>
      </c>
      <c r="O24" s="52"/>
      <c r="P24" s="11"/>
      <c r="Q24" s="12" t="s">
        <v>19</v>
      </c>
      <c r="R24" s="7">
        <f t="shared" si="4"/>
        <v>27.657142857142858</v>
      </c>
      <c r="S24" s="8">
        <v>968</v>
      </c>
      <c r="T24" s="9">
        <v>35</v>
      </c>
      <c r="U24" s="9" t="s">
        <v>10</v>
      </c>
      <c r="V24" s="52"/>
    </row>
    <row r="25" spans="2:22" s="3" customFormat="1" hidden="1">
      <c r="B25" s="13" t="s">
        <v>20</v>
      </c>
      <c r="C25" s="7">
        <f t="shared" si="2"/>
        <v>13.75</v>
      </c>
      <c r="D25" s="14">
        <v>550</v>
      </c>
      <c r="E25" s="14">
        <v>40</v>
      </c>
      <c r="F25" s="9" t="s">
        <v>10</v>
      </c>
      <c r="H25" s="10"/>
      <c r="I25" s="10"/>
      <c r="J25" s="13" t="s">
        <v>20</v>
      </c>
      <c r="K25" s="7">
        <f t="shared" si="0"/>
        <v>17.75</v>
      </c>
      <c r="L25" s="8">
        <f t="shared" si="3"/>
        <v>710</v>
      </c>
      <c r="M25" s="14">
        <v>40</v>
      </c>
      <c r="N25" s="9" t="s">
        <v>10</v>
      </c>
      <c r="O25" s="52"/>
      <c r="P25" s="11"/>
      <c r="Q25" s="13" t="s">
        <v>20</v>
      </c>
      <c r="R25" s="7">
        <f t="shared" si="4"/>
        <v>4.4437499999999996</v>
      </c>
      <c r="S25" s="8">
        <f t="shared" si="5"/>
        <v>177.75</v>
      </c>
      <c r="T25" s="14">
        <v>40</v>
      </c>
      <c r="U25" s="9" t="s">
        <v>10</v>
      </c>
      <c r="V25" s="52"/>
    </row>
    <row r="26" spans="2:22">
      <c r="B26" s="176" t="s">
        <v>21</v>
      </c>
      <c r="C26" s="177"/>
      <c r="D26" s="177"/>
      <c r="E26" s="177"/>
      <c r="F26" s="178"/>
      <c r="H26" s="15"/>
      <c r="I26" s="15"/>
      <c r="J26" s="176" t="s">
        <v>21</v>
      </c>
      <c r="K26" s="177"/>
      <c r="L26" s="177"/>
      <c r="M26" s="177"/>
      <c r="N26" s="178"/>
      <c r="O26" s="52"/>
      <c r="P26" s="11"/>
      <c r="Q26" s="176" t="s">
        <v>21</v>
      </c>
      <c r="R26" s="177"/>
      <c r="S26" s="177"/>
      <c r="T26" s="177"/>
      <c r="U26" s="178"/>
      <c r="V26" s="52"/>
    </row>
    <row r="27" spans="2:22">
      <c r="B27" s="16" t="s">
        <v>22</v>
      </c>
      <c r="C27" s="17">
        <v>19.71</v>
      </c>
      <c r="D27" s="18">
        <f t="shared" ref="D27:D29" si="6">C27*E27</f>
        <v>689.85</v>
      </c>
      <c r="E27" s="19">
        <v>35</v>
      </c>
      <c r="F27" s="20" t="s">
        <v>10</v>
      </c>
      <c r="H27" s="15"/>
      <c r="I27" s="15"/>
      <c r="J27" s="16" t="s">
        <v>22</v>
      </c>
      <c r="K27" s="17">
        <f>C27+4</f>
        <v>23.71</v>
      </c>
      <c r="L27" s="23">
        <f t="shared" si="3"/>
        <v>829.85</v>
      </c>
      <c r="M27" s="19">
        <v>35</v>
      </c>
      <c r="N27" s="20" t="s">
        <v>10</v>
      </c>
      <c r="O27" s="52"/>
      <c r="P27" s="11"/>
      <c r="Q27" s="16" t="s">
        <v>22</v>
      </c>
      <c r="R27" s="54">
        <f t="shared" si="4"/>
        <v>21.685714285714287</v>
      </c>
      <c r="S27" s="23">
        <v>759</v>
      </c>
      <c r="T27" s="19">
        <v>35</v>
      </c>
      <c r="U27" s="20" t="s">
        <v>10</v>
      </c>
      <c r="V27" s="52"/>
    </row>
    <row r="28" spans="2:22">
      <c r="B28" s="179" t="s">
        <v>23</v>
      </c>
      <c r="C28" s="17">
        <v>19.71</v>
      </c>
      <c r="D28" s="21">
        <f t="shared" si="6"/>
        <v>689.85</v>
      </c>
      <c r="E28" s="19">
        <v>35</v>
      </c>
      <c r="F28" s="20" t="s">
        <v>10</v>
      </c>
      <c r="H28" s="15"/>
      <c r="I28" s="15"/>
      <c r="J28" s="179" t="s">
        <v>23</v>
      </c>
      <c r="K28" s="17">
        <f t="shared" ref="K28:K83" si="7">L28/M28</f>
        <v>23.71</v>
      </c>
      <c r="L28" s="23">
        <f t="shared" si="3"/>
        <v>829.85</v>
      </c>
      <c r="M28" s="19">
        <v>35</v>
      </c>
      <c r="N28" s="20" t="s">
        <v>10</v>
      </c>
      <c r="O28" s="52"/>
      <c r="P28" s="11"/>
      <c r="Q28" s="226" t="s">
        <v>23</v>
      </c>
      <c r="R28" s="55">
        <f t="shared" si="4"/>
        <v>21.685714285714287</v>
      </c>
      <c r="S28" s="56">
        <v>759</v>
      </c>
      <c r="T28" s="19">
        <v>35</v>
      </c>
      <c r="U28" s="20" t="s">
        <v>10</v>
      </c>
      <c r="V28" s="52"/>
    </row>
    <row r="29" spans="2:22">
      <c r="B29" s="179"/>
      <c r="C29" s="17">
        <v>27</v>
      </c>
      <c r="D29" s="21">
        <f t="shared" si="6"/>
        <v>270</v>
      </c>
      <c r="E29" s="19">
        <v>10</v>
      </c>
      <c r="F29" s="20" t="s">
        <v>10</v>
      </c>
      <c r="H29" s="15"/>
      <c r="I29" s="15"/>
      <c r="J29" s="179"/>
      <c r="K29" s="17">
        <v>29.5</v>
      </c>
      <c r="L29" s="23">
        <v>295</v>
      </c>
      <c r="M29" s="19">
        <v>10</v>
      </c>
      <c r="N29" s="20" t="s">
        <v>10</v>
      </c>
      <c r="O29" s="52"/>
      <c r="P29" s="11"/>
      <c r="Q29" s="227"/>
      <c r="R29" s="55">
        <f t="shared" si="4"/>
        <v>29.7</v>
      </c>
      <c r="S29" s="56">
        <v>297</v>
      </c>
      <c r="T29" s="19">
        <v>10</v>
      </c>
      <c r="U29" s="20" t="s">
        <v>10</v>
      </c>
      <c r="V29" s="52"/>
    </row>
    <row r="30" spans="2:22">
      <c r="B30" s="179"/>
      <c r="C30" s="17">
        <v>29</v>
      </c>
      <c r="D30" s="21">
        <v>29</v>
      </c>
      <c r="E30" s="19">
        <v>1</v>
      </c>
      <c r="F30" s="20" t="s">
        <v>10</v>
      </c>
      <c r="H30" s="15"/>
      <c r="I30" s="15"/>
      <c r="J30" s="179"/>
      <c r="K30" s="17">
        <v>31</v>
      </c>
      <c r="L30" s="23">
        <v>31</v>
      </c>
      <c r="M30" s="19">
        <v>1</v>
      </c>
      <c r="N30" s="20" t="s">
        <v>10</v>
      </c>
      <c r="O30" s="52"/>
      <c r="P30" s="11"/>
      <c r="Q30" s="227"/>
      <c r="R30" s="55">
        <f t="shared" si="4"/>
        <v>32</v>
      </c>
      <c r="S30" s="56">
        <v>32</v>
      </c>
      <c r="T30" s="19">
        <v>1</v>
      </c>
      <c r="U30" s="20" t="s">
        <v>10</v>
      </c>
      <c r="V30" s="52"/>
    </row>
    <row r="31" spans="2:22">
      <c r="B31" s="179" t="s">
        <v>24</v>
      </c>
      <c r="C31" s="17">
        <f t="shared" si="2"/>
        <v>24</v>
      </c>
      <c r="D31" s="18">
        <v>840</v>
      </c>
      <c r="E31" s="19">
        <v>35</v>
      </c>
      <c r="F31" s="20" t="s">
        <v>10</v>
      </c>
      <c r="H31" s="15"/>
      <c r="I31" s="15"/>
      <c r="J31" s="179" t="s">
        <v>24</v>
      </c>
      <c r="K31" s="17">
        <f t="shared" si="7"/>
        <v>28</v>
      </c>
      <c r="L31" s="23">
        <f t="shared" si="3"/>
        <v>980</v>
      </c>
      <c r="M31" s="19">
        <v>35</v>
      </c>
      <c r="N31" s="20" t="s">
        <v>10</v>
      </c>
      <c r="O31" s="52"/>
      <c r="P31" s="11"/>
      <c r="Q31" s="226" t="s">
        <v>24</v>
      </c>
      <c r="R31" s="55">
        <f t="shared" si="4"/>
        <v>26.285714285714285</v>
      </c>
      <c r="S31" s="56">
        <v>920</v>
      </c>
      <c r="T31" s="19">
        <v>35</v>
      </c>
      <c r="U31" s="20" t="s">
        <v>10</v>
      </c>
      <c r="V31" s="52"/>
    </row>
    <row r="32" spans="2:22">
      <c r="B32" s="179"/>
      <c r="C32" s="17">
        <f t="shared" si="2"/>
        <v>32.5</v>
      </c>
      <c r="D32" s="18">
        <v>325</v>
      </c>
      <c r="E32" s="19">
        <v>10</v>
      </c>
      <c r="F32" s="20" t="s">
        <v>10</v>
      </c>
      <c r="H32" s="15"/>
      <c r="I32" s="15"/>
      <c r="J32" s="179"/>
      <c r="K32" s="17"/>
      <c r="L32" s="23"/>
      <c r="M32" s="19">
        <v>10</v>
      </c>
      <c r="N32" s="20" t="s">
        <v>10</v>
      </c>
      <c r="O32" s="52"/>
      <c r="P32" s="11"/>
      <c r="Q32" s="227"/>
      <c r="R32" s="55">
        <f t="shared" si="4"/>
        <v>35.799999999999997</v>
      </c>
      <c r="S32" s="56">
        <v>358</v>
      </c>
      <c r="T32" s="19">
        <v>10</v>
      </c>
      <c r="U32" s="20" t="s">
        <v>10</v>
      </c>
      <c r="V32" s="52"/>
    </row>
    <row r="33" spans="2:22">
      <c r="B33" s="180" t="s">
        <v>25</v>
      </c>
      <c r="C33" s="17">
        <v>31.43</v>
      </c>
      <c r="D33" s="18">
        <v>1110</v>
      </c>
      <c r="E33" s="23">
        <v>35</v>
      </c>
      <c r="F33" s="20" t="s">
        <v>10</v>
      </c>
      <c r="H33" s="15"/>
      <c r="I33" s="15"/>
      <c r="J33" s="180" t="s">
        <v>25</v>
      </c>
      <c r="K33" s="17">
        <f t="shared" si="7"/>
        <v>35.714285714285715</v>
      </c>
      <c r="L33" s="23">
        <f t="shared" si="3"/>
        <v>1250</v>
      </c>
      <c r="M33" s="23">
        <v>35</v>
      </c>
      <c r="N33" s="20" t="s">
        <v>10</v>
      </c>
      <c r="O33" s="52"/>
      <c r="P33" s="11"/>
      <c r="Q33" s="228" t="s">
        <v>25</v>
      </c>
      <c r="R33" s="55">
        <f t="shared" si="4"/>
        <v>34.885714285714286</v>
      </c>
      <c r="S33" s="56">
        <v>1221</v>
      </c>
      <c r="T33" s="23">
        <v>35</v>
      </c>
      <c r="U33" s="20" t="s">
        <v>10</v>
      </c>
      <c r="V33" s="52"/>
    </row>
    <row r="34" spans="2:22">
      <c r="B34" s="180"/>
      <c r="C34" s="17">
        <v>40.5</v>
      </c>
      <c r="D34" s="24">
        <v>405</v>
      </c>
      <c r="E34" s="25">
        <v>10</v>
      </c>
      <c r="F34" s="20" t="s">
        <v>10</v>
      </c>
      <c r="H34" s="15"/>
      <c r="I34" s="15"/>
      <c r="J34" s="180"/>
      <c r="K34" s="17"/>
      <c r="L34" s="23"/>
      <c r="M34" s="25">
        <v>10</v>
      </c>
      <c r="N34" s="20" t="s">
        <v>10</v>
      </c>
      <c r="O34" s="52"/>
      <c r="P34" s="11"/>
      <c r="Q34" s="229"/>
      <c r="R34" s="55">
        <f t="shared" si="4"/>
        <v>44.6</v>
      </c>
      <c r="S34" s="56">
        <v>446</v>
      </c>
      <c r="T34" s="25">
        <v>10</v>
      </c>
      <c r="U34" s="20" t="s">
        <v>10</v>
      </c>
      <c r="V34" s="52"/>
    </row>
    <row r="35" spans="2:22">
      <c r="B35" s="22" t="s">
        <v>26</v>
      </c>
      <c r="C35" s="17">
        <f t="shared" si="2"/>
        <v>18.666666666666668</v>
      </c>
      <c r="D35" s="24">
        <v>560</v>
      </c>
      <c r="E35" s="25">
        <v>30</v>
      </c>
      <c r="F35" s="20" t="s">
        <v>10</v>
      </c>
      <c r="H35" s="15"/>
      <c r="I35" s="15"/>
      <c r="J35" s="22" t="s">
        <v>26</v>
      </c>
      <c r="K35" s="17">
        <f t="shared" si="7"/>
        <v>22.666666666666668</v>
      </c>
      <c r="L35" s="23">
        <f t="shared" si="3"/>
        <v>680</v>
      </c>
      <c r="M35" s="25">
        <v>30</v>
      </c>
      <c r="N35" s="20" t="s">
        <v>10</v>
      </c>
      <c r="O35" s="52"/>
      <c r="P35" s="11"/>
      <c r="Q35" s="57" t="s">
        <v>26</v>
      </c>
      <c r="R35" s="55">
        <f t="shared" si="4"/>
        <v>20.533333333333335</v>
      </c>
      <c r="S35" s="56">
        <v>616</v>
      </c>
      <c r="T35" s="25">
        <v>30</v>
      </c>
      <c r="U35" s="20" t="s">
        <v>10</v>
      </c>
      <c r="V35" s="52"/>
    </row>
    <row r="36" spans="2:22" hidden="1">
      <c r="B36" s="16" t="s">
        <v>27</v>
      </c>
      <c r="C36" s="17"/>
      <c r="D36" s="26" t="s">
        <v>28</v>
      </c>
      <c r="E36" s="23">
        <v>35</v>
      </c>
      <c r="F36" s="20" t="s">
        <v>10</v>
      </c>
      <c r="H36" s="15"/>
      <c r="I36" s="15"/>
      <c r="J36" s="16" t="s">
        <v>27</v>
      </c>
      <c r="K36" s="17"/>
      <c r="L36" s="23"/>
      <c r="M36" s="23">
        <v>35</v>
      </c>
      <c r="N36" s="20" t="s">
        <v>10</v>
      </c>
      <c r="O36" s="52"/>
      <c r="P36" s="11"/>
      <c r="Q36" s="58" t="s">
        <v>27</v>
      </c>
      <c r="R36" s="59"/>
      <c r="S36" s="60"/>
      <c r="T36" s="60">
        <v>35</v>
      </c>
      <c r="U36" s="61" t="s">
        <v>10</v>
      </c>
      <c r="V36" s="52"/>
    </row>
    <row r="37" spans="2:22" ht="28.5" customHeight="1">
      <c r="B37" s="230" t="s">
        <v>29</v>
      </c>
      <c r="C37" s="231"/>
      <c r="D37" s="231"/>
      <c r="E37" s="231"/>
      <c r="F37" s="232"/>
      <c r="H37" s="15"/>
      <c r="I37" s="15"/>
      <c r="J37" s="181" t="s">
        <v>29</v>
      </c>
      <c r="K37" s="182"/>
      <c r="L37" s="182"/>
      <c r="M37" s="182"/>
      <c r="N37" s="183"/>
      <c r="O37" s="52"/>
      <c r="P37" s="11"/>
      <c r="Q37" s="230" t="s">
        <v>29</v>
      </c>
      <c r="R37" s="231"/>
      <c r="S37" s="231"/>
      <c r="T37" s="231"/>
      <c r="U37" s="232"/>
      <c r="V37" s="52"/>
    </row>
    <row r="38" spans="2:22">
      <c r="B38" s="62" t="s">
        <v>136</v>
      </c>
      <c r="C38" s="63">
        <v>160</v>
      </c>
      <c r="D38" s="63">
        <v>160</v>
      </c>
      <c r="E38" s="63">
        <v>1</v>
      </c>
      <c r="F38" s="64" t="s">
        <v>71</v>
      </c>
      <c r="H38" s="15"/>
      <c r="I38" s="15"/>
      <c r="J38" s="27"/>
      <c r="K38" s="28"/>
      <c r="L38" s="28"/>
      <c r="M38" s="28"/>
      <c r="N38" s="29"/>
      <c r="O38" s="52"/>
      <c r="P38" s="11"/>
      <c r="Q38" s="62" t="s">
        <v>136</v>
      </c>
      <c r="R38" s="63">
        <v>160</v>
      </c>
      <c r="S38" s="63">
        <v>176</v>
      </c>
      <c r="T38" s="63">
        <v>1</v>
      </c>
      <c r="U38" s="64" t="s">
        <v>71</v>
      </c>
      <c r="V38" s="52"/>
    </row>
    <row r="39" spans="2:22">
      <c r="B39" s="65" t="s">
        <v>30</v>
      </c>
      <c r="C39" s="66">
        <f t="shared" si="2"/>
        <v>12.6</v>
      </c>
      <c r="D39" s="67">
        <v>315</v>
      </c>
      <c r="E39" s="68">
        <v>25</v>
      </c>
      <c r="F39" s="69" t="s">
        <v>10</v>
      </c>
      <c r="H39" s="15"/>
      <c r="I39" s="15"/>
      <c r="J39" s="30" t="s">
        <v>30</v>
      </c>
      <c r="K39" s="70">
        <f t="shared" si="7"/>
        <v>16.600000000000001</v>
      </c>
      <c r="L39" s="23">
        <f t="shared" si="3"/>
        <v>415</v>
      </c>
      <c r="M39" s="19">
        <v>25</v>
      </c>
      <c r="N39" s="20" t="s">
        <v>10</v>
      </c>
      <c r="O39" s="52"/>
      <c r="P39" s="11"/>
      <c r="Q39" s="71" t="s">
        <v>30</v>
      </c>
      <c r="R39" s="55">
        <f t="shared" si="4"/>
        <v>13.88</v>
      </c>
      <c r="S39" s="72">
        <v>347</v>
      </c>
      <c r="T39" s="68">
        <v>25</v>
      </c>
      <c r="U39" s="69" t="s">
        <v>10</v>
      </c>
      <c r="V39" s="52"/>
    </row>
    <row r="40" spans="2:22">
      <c r="B40" s="30" t="s">
        <v>31</v>
      </c>
      <c r="C40" s="31">
        <f t="shared" si="2"/>
        <v>14</v>
      </c>
      <c r="D40" s="32">
        <v>350</v>
      </c>
      <c r="E40" s="19">
        <v>25</v>
      </c>
      <c r="F40" s="20" t="s">
        <v>10</v>
      </c>
      <c r="H40" s="15"/>
      <c r="I40" s="15"/>
      <c r="J40" s="30" t="s">
        <v>31</v>
      </c>
      <c r="K40" s="70">
        <f t="shared" si="7"/>
        <v>18</v>
      </c>
      <c r="L40" s="23">
        <f t="shared" si="3"/>
        <v>450</v>
      </c>
      <c r="M40" s="19">
        <v>25</v>
      </c>
      <c r="N40" s="20" t="s">
        <v>10</v>
      </c>
      <c r="O40" s="52"/>
      <c r="P40" s="11"/>
      <c r="Q40" s="30" t="s">
        <v>31</v>
      </c>
      <c r="R40" s="55">
        <f t="shared" si="4"/>
        <v>15.4</v>
      </c>
      <c r="S40" s="23">
        <v>385</v>
      </c>
      <c r="T40" s="19">
        <v>25</v>
      </c>
      <c r="U40" s="20" t="s">
        <v>10</v>
      </c>
      <c r="V40" s="52"/>
    </row>
    <row r="41" spans="2:22">
      <c r="B41" s="184" t="s">
        <v>32</v>
      </c>
      <c r="C41" s="31">
        <f t="shared" si="2"/>
        <v>15.714285714285714</v>
      </c>
      <c r="D41" s="32">
        <v>550</v>
      </c>
      <c r="E41" s="19">
        <v>35</v>
      </c>
      <c r="F41" s="20" t="s">
        <v>10</v>
      </c>
      <c r="H41" s="15"/>
      <c r="I41" s="15"/>
      <c r="J41" s="184" t="s">
        <v>32</v>
      </c>
      <c r="K41" s="70">
        <f t="shared" si="7"/>
        <v>19.714285714285715</v>
      </c>
      <c r="L41" s="23">
        <f t="shared" si="3"/>
        <v>690</v>
      </c>
      <c r="M41" s="19">
        <v>35</v>
      </c>
      <c r="N41" s="20" t="s">
        <v>10</v>
      </c>
      <c r="O41" s="52"/>
      <c r="P41" s="11"/>
      <c r="Q41" s="233" t="s">
        <v>32</v>
      </c>
      <c r="R41" s="55">
        <f t="shared" si="4"/>
        <v>17.285714285714285</v>
      </c>
      <c r="S41" s="23">
        <v>605</v>
      </c>
      <c r="T41" s="19">
        <v>35</v>
      </c>
      <c r="U41" s="20" t="s">
        <v>10</v>
      </c>
      <c r="V41" s="52"/>
    </row>
    <row r="42" spans="2:22">
      <c r="B42" s="184"/>
      <c r="C42" s="31">
        <f t="shared" si="2"/>
        <v>20</v>
      </c>
      <c r="D42" s="33" t="s">
        <v>33</v>
      </c>
      <c r="E42" s="19">
        <v>1</v>
      </c>
      <c r="F42" s="20" t="s">
        <v>10</v>
      </c>
      <c r="H42" s="15"/>
      <c r="I42" s="15"/>
      <c r="J42" s="184"/>
      <c r="K42" s="70"/>
      <c r="L42" s="23"/>
      <c r="M42" s="19">
        <v>1</v>
      </c>
      <c r="N42" s="20" t="s">
        <v>10</v>
      </c>
      <c r="O42" s="52"/>
      <c r="P42" s="11"/>
      <c r="Q42" s="184"/>
      <c r="R42" s="55">
        <f t="shared" si="4"/>
        <v>22</v>
      </c>
      <c r="S42" s="23">
        <v>22</v>
      </c>
      <c r="T42" s="19">
        <v>1</v>
      </c>
      <c r="U42" s="20" t="s">
        <v>10</v>
      </c>
      <c r="V42" s="52"/>
    </row>
    <row r="43" spans="2:22" ht="20.25">
      <c r="B43" s="30" t="s">
        <v>34</v>
      </c>
      <c r="C43" s="31">
        <f t="shared" si="2"/>
        <v>11</v>
      </c>
      <c r="D43" s="32">
        <v>330</v>
      </c>
      <c r="E43" s="19">
        <v>30</v>
      </c>
      <c r="F43" s="20" t="s">
        <v>10</v>
      </c>
      <c r="H43" s="15"/>
      <c r="I43" s="15"/>
      <c r="J43" s="30" t="s">
        <v>34</v>
      </c>
      <c r="K43" s="70">
        <f t="shared" si="7"/>
        <v>15</v>
      </c>
      <c r="L43" s="23">
        <f t="shared" si="3"/>
        <v>450</v>
      </c>
      <c r="M43" s="19">
        <v>30</v>
      </c>
      <c r="N43" s="20" t="s">
        <v>10</v>
      </c>
      <c r="O43" s="52"/>
      <c r="P43" s="11"/>
      <c r="Q43" s="30" t="s">
        <v>34</v>
      </c>
      <c r="R43" s="55">
        <f t="shared" si="4"/>
        <v>12.1</v>
      </c>
      <c r="S43" s="23">
        <v>363</v>
      </c>
      <c r="T43" s="19">
        <v>30</v>
      </c>
      <c r="U43" s="20" t="s">
        <v>10</v>
      </c>
      <c r="V43" s="52"/>
    </row>
    <row r="44" spans="2:22">
      <c r="B44" s="175" t="s">
        <v>35</v>
      </c>
      <c r="C44" s="31">
        <f t="shared" si="2"/>
        <v>30</v>
      </c>
      <c r="D44" s="32">
        <v>300</v>
      </c>
      <c r="E44" s="19">
        <v>10</v>
      </c>
      <c r="F44" s="20" t="s">
        <v>10</v>
      </c>
      <c r="H44" s="15"/>
      <c r="I44" s="15"/>
      <c r="J44" s="175" t="s">
        <v>35</v>
      </c>
      <c r="K44" s="70"/>
      <c r="L44" s="23"/>
      <c r="M44" s="19">
        <v>10</v>
      </c>
      <c r="N44" s="20" t="s">
        <v>10</v>
      </c>
      <c r="O44" s="52"/>
      <c r="P44" s="11"/>
      <c r="Q44" s="225" t="s">
        <v>35</v>
      </c>
      <c r="R44" s="55">
        <f t="shared" si="4"/>
        <v>33</v>
      </c>
      <c r="S44" s="23">
        <v>330</v>
      </c>
      <c r="T44" s="19">
        <v>10</v>
      </c>
      <c r="U44" s="20" t="s">
        <v>10</v>
      </c>
      <c r="V44" s="52"/>
    </row>
    <row r="45" spans="2:22">
      <c r="B45" s="175"/>
      <c r="C45" s="31">
        <f t="shared" si="2"/>
        <v>25</v>
      </c>
      <c r="D45" s="19">
        <v>1000</v>
      </c>
      <c r="E45" s="25">
        <v>40</v>
      </c>
      <c r="F45" s="20" t="s">
        <v>10</v>
      </c>
      <c r="H45" s="15"/>
      <c r="I45" s="15"/>
      <c r="J45" s="175"/>
      <c r="K45" s="70">
        <f t="shared" si="7"/>
        <v>29</v>
      </c>
      <c r="L45" s="23">
        <f t="shared" si="3"/>
        <v>1160</v>
      </c>
      <c r="M45" s="25">
        <v>40</v>
      </c>
      <c r="N45" s="20" t="s">
        <v>10</v>
      </c>
      <c r="O45" s="52"/>
      <c r="P45" s="11"/>
      <c r="Q45" s="175"/>
      <c r="R45" s="55">
        <f t="shared" si="4"/>
        <v>27.5</v>
      </c>
      <c r="S45" s="23">
        <v>1100</v>
      </c>
      <c r="T45" s="25">
        <v>40</v>
      </c>
      <c r="U45" s="20" t="s">
        <v>10</v>
      </c>
      <c r="V45" s="52"/>
    </row>
    <row r="46" spans="2:22">
      <c r="B46" s="30" t="s">
        <v>36</v>
      </c>
      <c r="C46" s="31">
        <f t="shared" si="2"/>
        <v>11</v>
      </c>
      <c r="D46" s="32">
        <v>385</v>
      </c>
      <c r="E46" s="19">
        <v>35</v>
      </c>
      <c r="F46" s="20" t="s">
        <v>10</v>
      </c>
      <c r="H46" s="15"/>
      <c r="I46" s="15"/>
      <c r="J46" s="30" t="s">
        <v>36</v>
      </c>
      <c r="K46" s="70">
        <f t="shared" si="7"/>
        <v>15</v>
      </c>
      <c r="L46" s="23">
        <f t="shared" si="3"/>
        <v>525</v>
      </c>
      <c r="M46" s="19">
        <v>35</v>
      </c>
      <c r="N46" s="20" t="s">
        <v>10</v>
      </c>
      <c r="O46" s="52"/>
      <c r="P46" s="11"/>
      <c r="Q46" s="30" t="s">
        <v>36</v>
      </c>
      <c r="R46" s="55">
        <f t="shared" si="4"/>
        <v>12.114285714285714</v>
      </c>
      <c r="S46" s="23">
        <v>424</v>
      </c>
      <c r="T46" s="19">
        <v>35</v>
      </c>
      <c r="U46" s="20" t="s">
        <v>10</v>
      </c>
      <c r="V46" s="52"/>
    </row>
    <row r="47" spans="2:22" hidden="1">
      <c r="B47" s="30" t="s">
        <v>37</v>
      </c>
      <c r="C47" s="31">
        <f t="shared" si="2"/>
        <v>0</v>
      </c>
      <c r="D47" s="32"/>
      <c r="E47" s="19">
        <v>35</v>
      </c>
      <c r="F47" s="20" t="s">
        <v>10</v>
      </c>
      <c r="H47" s="15"/>
      <c r="I47" s="15"/>
      <c r="J47" s="30" t="s">
        <v>37</v>
      </c>
      <c r="K47" s="31"/>
      <c r="L47" s="32"/>
      <c r="M47" s="19">
        <v>35</v>
      </c>
      <c r="N47" s="20" t="s">
        <v>10</v>
      </c>
      <c r="O47" s="52"/>
      <c r="P47" s="11"/>
      <c r="Q47" s="30" t="s">
        <v>37</v>
      </c>
      <c r="R47" s="55">
        <f t="shared" si="4"/>
        <v>0</v>
      </c>
      <c r="S47" s="32"/>
      <c r="T47" s="19">
        <v>35</v>
      </c>
      <c r="U47" s="20" t="s">
        <v>10</v>
      </c>
      <c r="V47" s="52"/>
    </row>
    <row r="48" spans="2:22" hidden="1">
      <c r="B48" s="175" t="s">
        <v>38</v>
      </c>
      <c r="C48" s="31">
        <f t="shared" si="2"/>
        <v>14</v>
      </c>
      <c r="D48" s="32">
        <v>280</v>
      </c>
      <c r="E48" s="19">
        <v>20</v>
      </c>
      <c r="F48" s="20" t="s">
        <v>10</v>
      </c>
      <c r="J48" s="175" t="s">
        <v>38</v>
      </c>
      <c r="K48" s="70">
        <f t="shared" si="7"/>
        <v>18</v>
      </c>
      <c r="L48" s="23">
        <f t="shared" si="3"/>
        <v>360</v>
      </c>
      <c r="M48" s="19">
        <v>20</v>
      </c>
      <c r="N48" s="20" t="s">
        <v>10</v>
      </c>
      <c r="O48" s="52"/>
      <c r="P48" s="11"/>
      <c r="Q48" s="225" t="s">
        <v>38</v>
      </c>
      <c r="R48" s="55">
        <f t="shared" si="4"/>
        <v>4.9000000000000004</v>
      </c>
      <c r="S48" s="23">
        <f t="shared" si="5"/>
        <v>98</v>
      </c>
      <c r="T48" s="19">
        <v>20</v>
      </c>
      <c r="U48" s="20" t="s">
        <v>10</v>
      </c>
      <c r="V48" s="52"/>
    </row>
    <row r="49" spans="1:22" hidden="1">
      <c r="B49" s="175"/>
      <c r="C49" s="31">
        <f t="shared" si="2"/>
        <v>14</v>
      </c>
      <c r="D49" s="32">
        <v>350</v>
      </c>
      <c r="E49" s="19">
        <v>25</v>
      </c>
      <c r="F49" s="20" t="s">
        <v>10</v>
      </c>
      <c r="J49" s="175"/>
      <c r="K49" s="70">
        <f t="shared" si="7"/>
        <v>18</v>
      </c>
      <c r="L49" s="23">
        <f t="shared" si="3"/>
        <v>450</v>
      </c>
      <c r="M49" s="19">
        <v>25</v>
      </c>
      <c r="N49" s="20" t="s">
        <v>10</v>
      </c>
      <c r="O49" s="52"/>
      <c r="P49" s="11"/>
      <c r="Q49" s="175"/>
      <c r="R49" s="55">
        <f t="shared" si="4"/>
        <v>4.72</v>
      </c>
      <c r="S49" s="23">
        <f t="shared" si="5"/>
        <v>118</v>
      </c>
      <c r="T49" s="19">
        <v>25</v>
      </c>
      <c r="U49" s="20" t="s">
        <v>10</v>
      </c>
      <c r="V49" s="52"/>
    </row>
    <row r="50" spans="1:22">
      <c r="B50" s="175"/>
      <c r="C50" s="31">
        <v>13.8</v>
      </c>
      <c r="D50" s="32">
        <v>345</v>
      </c>
      <c r="E50" s="19">
        <v>25</v>
      </c>
      <c r="F50" s="20" t="s">
        <v>10</v>
      </c>
      <c r="J50" s="175"/>
      <c r="K50" s="70">
        <v>17.8</v>
      </c>
      <c r="L50" s="23">
        <v>445</v>
      </c>
      <c r="M50" s="19">
        <v>25</v>
      </c>
      <c r="N50" s="20" t="s">
        <v>10</v>
      </c>
      <c r="O50" s="52"/>
      <c r="P50" s="11"/>
      <c r="Q50" s="175"/>
      <c r="R50" s="55">
        <f t="shared" si="4"/>
        <v>15.2</v>
      </c>
      <c r="S50" s="23">
        <v>380</v>
      </c>
      <c r="T50" s="19">
        <v>25</v>
      </c>
      <c r="U50" s="20" t="s">
        <v>10</v>
      </c>
      <c r="V50" s="52"/>
    </row>
    <row r="51" spans="1:22">
      <c r="B51" s="175"/>
      <c r="C51" s="31">
        <f t="shared" si="2"/>
        <v>13.666666666666666</v>
      </c>
      <c r="D51" s="32">
        <v>410</v>
      </c>
      <c r="E51" s="19">
        <v>30</v>
      </c>
      <c r="F51" s="20" t="s">
        <v>10</v>
      </c>
      <c r="J51" s="175"/>
      <c r="K51" s="70">
        <f t="shared" si="7"/>
        <v>17.666666666666668</v>
      </c>
      <c r="L51" s="23">
        <f t="shared" si="3"/>
        <v>530</v>
      </c>
      <c r="M51" s="19">
        <v>30</v>
      </c>
      <c r="N51" s="20" t="s">
        <v>10</v>
      </c>
      <c r="O51" s="52"/>
      <c r="P51" s="11"/>
      <c r="Q51" s="175"/>
      <c r="R51" s="55">
        <f t="shared" si="4"/>
        <v>15.033333333333333</v>
      </c>
      <c r="S51" s="23">
        <v>451</v>
      </c>
      <c r="T51" s="19">
        <v>30</v>
      </c>
      <c r="U51" s="20" t="s">
        <v>10</v>
      </c>
      <c r="V51" s="52"/>
    </row>
    <row r="52" spans="1:22" hidden="1">
      <c r="B52" s="34" t="s">
        <v>39</v>
      </c>
      <c r="C52" s="31">
        <f t="shared" si="2"/>
        <v>0</v>
      </c>
      <c r="D52" s="32"/>
      <c r="E52" s="19">
        <v>20</v>
      </c>
      <c r="F52" s="20" t="s">
        <v>10</v>
      </c>
      <c r="J52" s="34" t="s">
        <v>39</v>
      </c>
      <c r="K52" s="31"/>
      <c r="L52" s="32"/>
      <c r="M52" s="19">
        <v>20</v>
      </c>
      <c r="N52" s="20" t="s">
        <v>10</v>
      </c>
      <c r="O52" s="52"/>
      <c r="P52" s="11"/>
      <c r="Q52" s="34" t="s">
        <v>39</v>
      </c>
      <c r="R52" s="55">
        <f t="shared" si="4"/>
        <v>0</v>
      </c>
      <c r="S52" s="32"/>
      <c r="T52" s="19">
        <v>20</v>
      </c>
      <c r="U52" s="20" t="s">
        <v>10</v>
      </c>
      <c r="V52" s="52"/>
    </row>
    <row r="53" spans="1:22">
      <c r="B53" s="34" t="s">
        <v>41</v>
      </c>
      <c r="C53" s="31">
        <f t="shared" si="2"/>
        <v>5.4285714285714288</v>
      </c>
      <c r="D53" s="32">
        <v>190</v>
      </c>
      <c r="E53" s="19">
        <v>35</v>
      </c>
      <c r="F53" s="20" t="s">
        <v>10</v>
      </c>
      <c r="J53" s="34" t="s">
        <v>41</v>
      </c>
      <c r="K53" s="70">
        <f t="shared" si="7"/>
        <v>10.333333333333334</v>
      </c>
      <c r="L53" s="23">
        <f t="shared" si="3"/>
        <v>310</v>
      </c>
      <c r="M53" s="19">
        <v>30</v>
      </c>
      <c r="N53" s="20" t="s">
        <v>10</v>
      </c>
      <c r="O53" s="52"/>
      <c r="P53" s="11"/>
      <c r="Q53" s="34" t="s">
        <v>41</v>
      </c>
      <c r="R53" s="55">
        <f t="shared" si="4"/>
        <v>5.94</v>
      </c>
      <c r="S53" s="23">
        <v>207.9</v>
      </c>
      <c r="T53" s="19">
        <v>35</v>
      </c>
      <c r="U53" s="20" t="s">
        <v>10</v>
      </c>
      <c r="V53" s="52"/>
    </row>
    <row r="54" spans="1:22">
      <c r="B54" s="34" t="s">
        <v>42</v>
      </c>
      <c r="C54" s="31">
        <f t="shared" si="2"/>
        <v>300</v>
      </c>
      <c r="D54" s="32">
        <v>300</v>
      </c>
      <c r="E54" s="19">
        <v>1</v>
      </c>
      <c r="F54" s="20" t="s">
        <v>43</v>
      </c>
      <c r="J54" s="34" t="s">
        <v>137</v>
      </c>
      <c r="K54" s="70"/>
      <c r="L54" s="23"/>
      <c r="M54" s="19">
        <v>1</v>
      </c>
      <c r="N54" s="20" t="s">
        <v>43</v>
      </c>
      <c r="O54" s="52"/>
      <c r="P54" s="11"/>
      <c r="Q54" s="34" t="s">
        <v>42</v>
      </c>
      <c r="R54" s="55">
        <f t="shared" si="4"/>
        <v>330</v>
      </c>
      <c r="S54" s="23">
        <v>330</v>
      </c>
      <c r="T54" s="19">
        <v>1</v>
      </c>
      <c r="U54" s="20" t="s">
        <v>43</v>
      </c>
      <c r="V54" s="52"/>
    </row>
    <row r="55" spans="1:22">
      <c r="B55" s="34" t="s">
        <v>44</v>
      </c>
      <c r="C55" s="31">
        <f t="shared" si="2"/>
        <v>350</v>
      </c>
      <c r="D55" s="32">
        <v>350</v>
      </c>
      <c r="E55" s="19">
        <v>1</v>
      </c>
      <c r="F55" s="20" t="s">
        <v>43</v>
      </c>
      <c r="J55" s="34" t="s">
        <v>137</v>
      </c>
      <c r="K55" s="70"/>
      <c r="L55" s="23"/>
      <c r="M55" s="19">
        <v>1</v>
      </c>
      <c r="N55" s="20" t="s">
        <v>43</v>
      </c>
      <c r="O55" s="52"/>
      <c r="P55" s="11"/>
      <c r="Q55" s="34" t="s">
        <v>44</v>
      </c>
      <c r="R55" s="55">
        <f t="shared" si="4"/>
        <v>385</v>
      </c>
      <c r="S55" s="23">
        <v>385</v>
      </c>
      <c r="T55" s="19">
        <v>1</v>
      </c>
      <c r="U55" s="20" t="s">
        <v>43</v>
      </c>
      <c r="V55" s="52"/>
    </row>
    <row r="56" spans="1:22">
      <c r="A56" s="35"/>
      <c r="B56" s="34" t="s">
        <v>45</v>
      </c>
      <c r="C56" s="31">
        <f t="shared" si="2"/>
        <v>200</v>
      </c>
      <c r="D56" s="32">
        <v>200</v>
      </c>
      <c r="E56" s="19">
        <v>1</v>
      </c>
      <c r="F56" s="20" t="s">
        <v>43</v>
      </c>
      <c r="J56" s="34" t="s">
        <v>45</v>
      </c>
      <c r="K56" s="70"/>
      <c r="L56" s="23"/>
      <c r="M56" s="19">
        <v>1</v>
      </c>
      <c r="N56" s="20" t="s">
        <v>43</v>
      </c>
      <c r="O56" s="52"/>
      <c r="P56" s="11"/>
      <c r="Q56" s="34" t="s">
        <v>45</v>
      </c>
      <c r="R56" s="55">
        <f t="shared" si="4"/>
        <v>220</v>
      </c>
      <c r="S56" s="23">
        <v>220</v>
      </c>
      <c r="T56" s="19">
        <v>1</v>
      </c>
      <c r="U56" s="20" t="s">
        <v>43</v>
      </c>
      <c r="V56" s="52"/>
    </row>
    <row r="57" spans="1:22" hidden="1">
      <c r="B57" s="34" t="s">
        <v>46</v>
      </c>
      <c r="C57" s="31">
        <f t="shared" si="2"/>
        <v>0</v>
      </c>
      <c r="D57" s="32"/>
      <c r="E57" s="19">
        <v>1</v>
      </c>
      <c r="F57" s="20" t="s">
        <v>47</v>
      </c>
      <c r="J57" s="34" t="s">
        <v>46</v>
      </c>
      <c r="K57" s="70"/>
      <c r="L57" s="23"/>
      <c r="M57" s="19">
        <v>1</v>
      </c>
      <c r="N57" s="20" t="s">
        <v>47</v>
      </c>
      <c r="O57" s="52"/>
      <c r="P57" s="11"/>
      <c r="Q57" s="34" t="s">
        <v>46</v>
      </c>
      <c r="R57" s="55">
        <f t="shared" si="4"/>
        <v>0</v>
      </c>
      <c r="S57" s="23"/>
      <c r="T57" s="19">
        <v>1</v>
      </c>
      <c r="U57" s="20" t="s">
        <v>47</v>
      </c>
      <c r="V57" s="52"/>
    </row>
    <row r="58" spans="1:22">
      <c r="B58" s="16" t="s">
        <v>138</v>
      </c>
      <c r="C58" s="38">
        <v>11</v>
      </c>
      <c r="D58" s="19">
        <v>275</v>
      </c>
      <c r="E58" s="19">
        <v>25</v>
      </c>
      <c r="F58" s="74" t="s">
        <v>10</v>
      </c>
      <c r="J58" s="16" t="s">
        <v>138</v>
      </c>
      <c r="K58" s="75">
        <f t="shared" si="7"/>
        <v>15</v>
      </c>
      <c r="L58" s="23">
        <f t="shared" si="3"/>
        <v>375</v>
      </c>
      <c r="M58" s="76">
        <v>25</v>
      </c>
      <c r="N58" s="74" t="s">
        <v>10</v>
      </c>
      <c r="O58" s="52"/>
      <c r="P58" s="11"/>
      <c r="Q58" s="16" t="s">
        <v>138</v>
      </c>
      <c r="R58" s="55">
        <f t="shared" si="4"/>
        <v>12.12</v>
      </c>
      <c r="S58" s="23">
        <v>303</v>
      </c>
      <c r="T58" s="19">
        <v>25</v>
      </c>
      <c r="U58" s="74" t="s">
        <v>10</v>
      </c>
      <c r="V58" s="52"/>
    </row>
    <row r="59" spans="1:22">
      <c r="B59" s="34" t="s">
        <v>139</v>
      </c>
      <c r="C59" s="31">
        <f t="shared" si="2"/>
        <v>13</v>
      </c>
      <c r="D59" s="32">
        <v>455</v>
      </c>
      <c r="E59" s="19">
        <v>35</v>
      </c>
      <c r="F59" s="20" t="s">
        <v>10</v>
      </c>
      <c r="J59" s="34" t="s">
        <v>139</v>
      </c>
      <c r="K59" s="70">
        <f t="shared" si="7"/>
        <v>17</v>
      </c>
      <c r="L59" s="23">
        <f t="shared" si="3"/>
        <v>595</v>
      </c>
      <c r="M59" s="19">
        <v>35</v>
      </c>
      <c r="N59" s="20" t="s">
        <v>10</v>
      </c>
      <c r="O59" s="52"/>
      <c r="P59" s="11"/>
      <c r="Q59" s="34" t="s">
        <v>139</v>
      </c>
      <c r="R59" s="55">
        <f t="shared" si="4"/>
        <v>14.314285714285715</v>
      </c>
      <c r="S59" s="23">
        <v>501</v>
      </c>
      <c r="T59" s="19">
        <v>35</v>
      </c>
      <c r="U59" s="20" t="s">
        <v>10</v>
      </c>
      <c r="V59" s="52"/>
    </row>
    <row r="60" spans="1:22">
      <c r="B60" s="34" t="s">
        <v>140</v>
      </c>
      <c r="C60" s="31">
        <f t="shared" si="2"/>
        <v>10</v>
      </c>
      <c r="D60" s="32">
        <v>10</v>
      </c>
      <c r="E60" s="19">
        <v>1</v>
      </c>
      <c r="F60" s="20" t="s">
        <v>10</v>
      </c>
      <c r="J60" s="34" t="s">
        <v>140</v>
      </c>
      <c r="K60" s="70"/>
      <c r="L60" s="23"/>
      <c r="M60" s="19">
        <v>1</v>
      </c>
      <c r="N60" s="20" t="s">
        <v>10</v>
      </c>
      <c r="O60" s="52"/>
      <c r="P60" s="11"/>
      <c r="Q60" s="34" t="s">
        <v>140</v>
      </c>
      <c r="R60" s="55">
        <f t="shared" si="4"/>
        <v>11</v>
      </c>
      <c r="S60" s="23">
        <v>11</v>
      </c>
      <c r="T60" s="19">
        <v>1</v>
      </c>
      <c r="U60" s="20" t="s">
        <v>10</v>
      </c>
      <c r="V60" s="52"/>
    </row>
    <row r="61" spans="1:22">
      <c r="B61" s="34" t="s">
        <v>50</v>
      </c>
      <c r="C61" s="31">
        <f t="shared" si="2"/>
        <v>25.666666666666668</v>
      </c>
      <c r="D61" s="32">
        <v>770</v>
      </c>
      <c r="E61" s="19">
        <v>30</v>
      </c>
      <c r="F61" s="20" t="s">
        <v>10</v>
      </c>
      <c r="J61" s="34" t="s">
        <v>50</v>
      </c>
      <c r="K61" s="70">
        <f t="shared" si="7"/>
        <v>55.333333333333336</v>
      </c>
      <c r="L61" s="23">
        <f t="shared" si="3"/>
        <v>830</v>
      </c>
      <c r="M61" s="19">
        <v>15</v>
      </c>
      <c r="N61" s="20" t="s">
        <v>10</v>
      </c>
      <c r="O61" s="52"/>
      <c r="P61" s="11"/>
      <c r="Q61" s="34" t="s">
        <v>50</v>
      </c>
      <c r="R61" s="55">
        <f t="shared" si="4"/>
        <v>24.2</v>
      </c>
      <c r="S61" s="23">
        <v>363</v>
      </c>
      <c r="T61" s="19">
        <v>15</v>
      </c>
      <c r="U61" s="20" t="s">
        <v>10</v>
      </c>
      <c r="V61" s="52"/>
    </row>
    <row r="62" spans="1:22">
      <c r="B62" s="77"/>
      <c r="C62" s="78"/>
      <c r="D62" s="79"/>
      <c r="E62" s="80"/>
      <c r="F62" s="81"/>
      <c r="J62" s="77"/>
      <c r="K62" s="82"/>
      <c r="L62" s="83"/>
      <c r="M62" s="80"/>
      <c r="N62" s="81"/>
      <c r="O62" s="52"/>
      <c r="P62" s="11"/>
      <c r="Q62" s="77"/>
      <c r="R62" s="54"/>
      <c r="S62" s="83"/>
      <c r="T62" s="80"/>
      <c r="U62" s="81"/>
      <c r="V62" s="52"/>
    </row>
    <row r="63" spans="1:22">
      <c r="B63" s="181" t="s">
        <v>53</v>
      </c>
      <c r="C63" s="182"/>
      <c r="D63" s="182"/>
      <c r="E63" s="182"/>
      <c r="F63" s="183"/>
      <c r="J63" s="181" t="s">
        <v>53</v>
      </c>
      <c r="K63" s="182"/>
      <c r="L63" s="182"/>
      <c r="M63" s="182"/>
      <c r="N63" s="183"/>
      <c r="O63" s="52"/>
      <c r="P63" s="11"/>
      <c r="Q63" s="181" t="s">
        <v>53</v>
      </c>
      <c r="R63" s="182"/>
      <c r="S63" s="182"/>
      <c r="T63" s="182"/>
      <c r="U63" s="183"/>
      <c r="V63" s="52"/>
    </row>
    <row r="64" spans="1:22">
      <c r="B64" s="34" t="s">
        <v>54</v>
      </c>
      <c r="C64" s="31">
        <v>210</v>
      </c>
      <c r="D64" s="32">
        <v>210</v>
      </c>
      <c r="E64" s="32">
        <v>1</v>
      </c>
      <c r="F64" s="32" t="s">
        <v>47</v>
      </c>
      <c r="J64" s="34" t="s">
        <v>54</v>
      </c>
      <c r="K64" s="31">
        <f t="shared" si="7"/>
        <v>214</v>
      </c>
      <c r="L64" s="23">
        <f t="shared" si="3"/>
        <v>214</v>
      </c>
      <c r="M64" s="32">
        <v>1</v>
      </c>
      <c r="N64" s="32" t="s">
        <v>47</v>
      </c>
      <c r="O64" s="52"/>
      <c r="P64" s="11"/>
      <c r="Q64" s="34" t="s">
        <v>54</v>
      </c>
      <c r="R64" s="31">
        <f t="shared" si="4"/>
        <v>231</v>
      </c>
      <c r="S64" s="23">
        <v>231</v>
      </c>
      <c r="T64" s="32">
        <v>1</v>
      </c>
      <c r="U64" s="32" t="s">
        <v>47</v>
      </c>
      <c r="V64" s="52"/>
    </row>
    <row r="65" spans="2:22">
      <c r="B65" s="34" t="s">
        <v>141</v>
      </c>
      <c r="C65" s="31">
        <v>30</v>
      </c>
      <c r="D65" s="32">
        <v>300</v>
      </c>
      <c r="E65" s="32">
        <v>10</v>
      </c>
      <c r="F65" s="32" t="s">
        <v>10</v>
      </c>
      <c r="J65" s="34" t="s">
        <v>141</v>
      </c>
      <c r="K65" s="31">
        <f t="shared" si="7"/>
        <v>34</v>
      </c>
      <c r="L65" s="23">
        <f t="shared" si="3"/>
        <v>340</v>
      </c>
      <c r="M65" s="32">
        <v>10</v>
      </c>
      <c r="N65" s="32" t="s">
        <v>10</v>
      </c>
      <c r="O65" s="52"/>
      <c r="P65" s="11"/>
      <c r="Q65" s="34" t="s">
        <v>141</v>
      </c>
      <c r="R65" s="31">
        <f t="shared" si="4"/>
        <v>33</v>
      </c>
      <c r="S65" s="23">
        <v>330</v>
      </c>
      <c r="T65" s="32">
        <v>10</v>
      </c>
      <c r="U65" s="32" t="s">
        <v>10</v>
      </c>
      <c r="V65" s="52"/>
    </row>
    <row r="66" spans="2:22">
      <c r="B66" s="34" t="s">
        <v>142</v>
      </c>
      <c r="C66" s="31">
        <v>29</v>
      </c>
      <c r="D66" s="32">
        <v>290</v>
      </c>
      <c r="E66" s="32">
        <v>10</v>
      </c>
      <c r="F66" s="32" t="s">
        <v>10</v>
      </c>
      <c r="J66" s="34" t="s">
        <v>142</v>
      </c>
      <c r="K66" s="31">
        <v>33</v>
      </c>
      <c r="L66" s="23">
        <v>330</v>
      </c>
      <c r="M66" s="32">
        <v>10</v>
      </c>
      <c r="N66" s="32" t="s">
        <v>10</v>
      </c>
      <c r="O66" s="52"/>
      <c r="P66" s="11"/>
      <c r="Q66" s="34" t="s">
        <v>142</v>
      </c>
      <c r="R66" s="31">
        <v>33</v>
      </c>
      <c r="S66" s="23">
        <v>319</v>
      </c>
      <c r="T66" s="32">
        <v>10</v>
      </c>
      <c r="U66" s="32" t="s">
        <v>10</v>
      </c>
      <c r="V66" s="52"/>
    </row>
    <row r="67" spans="2:22">
      <c r="B67" s="34" t="s">
        <v>57</v>
      </c>
      <c r="C67" s="31">
        <f t="shared" si="2"/>
        <v>220</v>
      </c>
      <c r="D67" s="32">
        <v>220</v>
      </c>
      <c r="E67" s="32">
        <v>1</v>
      </c>
      <c r="F67" s="32" t="s">
        <v>47</v>
      </c>
      <c r="J67" s="34" t="s">
        <v>57</v>
      </c>
      <c r="K67" s="31">
        <f t="shared" si="7"/>
        <v>224</v>
      </c>
      <c r="L67" s="23">
        <f t="shared" si="3"/>
        <v>224</v>
      </c>
      <c r="M67" s="32">
        <v>1</v>
      </c>
      <c r="N67" s="32" t="s">
        <v>47</v>
      </c>
      <c r="O67" s="52"/>
      <c r="P67" s="11"/>
      <c r="Q67" s="34" t="s">
        <v>57</v>
      </c>
      <c r="R67" s="31">
        <f t="shared" si="4"/>
        <v>242</v>
      </c>
      <c r="S67" s="23">
        <v>242</v>
      </c>
      <c r="T67" s="32">
        <v>1</v>
      </c>
      <c r="U67" s="32" t="s">
        <v>47</v>
      </c>
      <c r="V67" s="52"/>
    </row>
    <row r="68" spans="2:22">
      <c r="B68" s="34" t="s">
        <v>58</v>
      </c>
      <c r="C68" s="31">
        <f t="shared" si="2"/>
        <v>23</v>
      </c>
      <c r="D68" s="32">
        <v>230</v>
      </c>
      <c r="E68" s="32">
        <v>10</v>
      </c>
      <c r="F68" s="32" t="s">
        <v>10</v>
      </c>
      <c r="J68" s="34" t="s">
        <v>58</v>
      </c>
      <c r="K68" s="31">
        <f t="shared" si="7"/>
        <v>27</v>
      </c>
      <c r="L68" s="23">
        <f t="shared" si="3"/>
        <v>270</v>
      </c>
      <c r="M68" s="32">
        <v>10</v>
      </c>
      <c r="N68" s="32" t="s">
        <v>10</v>
      </c>
      <c r="O68" s="52"/>
      <c r="P68" s="11"/>
      <c r="Q68" s="34" t="s">
        <v>58</v>
      </c>
      <c r="R68" s="31">
        <f t="shared" si="4"/>
        <v>25.3</v>
      </c>
      <c r="S68" s="23">
        <v>253</v>
      </c>
      <c r="T68" s="32">
        <v>10</v>
      </c>
      <c r="U68" s="32" t="s">
        <v>10</v>
      </c>
      <c r="V68" s="52"/>
    </row>
    <row r="69" spans="2:22">
      <c r="B69" s="34" t="s">
        <v>59</v>
      </c>
      <c r="C69" s="31">
        <f t="shared" si="2"/>
        <v>240</v>
      </c>
      <c r="D69" s="32">
        <v>240</v>
      </c>
      <c r="E69" s="32">
        <v>1</v>
      </c>
      <c r="F69" s="32" t="s">
        <v>47</v>
      </c>
      <c r="J69" s="34" t="s">
        <v>59</v>
      </c>
      <c r="K69" s="31">
        <f t="shared" si="7"/>
        <v>244</v>
      </c>
      <c r="L69" s="23">
        <f t="shared" si="3"/>
        <v>244</v>
      </c>
      <c r="M69" s="32">
        <v>1</v>
      </c>
      <c r="N69" s="32" t="s">
        <v>47</v>
      </c>
      <c r="O69" s="52"/>
      <c r="P69" s="11"/>
      <c r="Q69" s="34" t="s">
        <v>59</v>
      </c>
      <c r="R69" s="31">
        <f t="shared" si="4"/>
        <v>264</v>
      </c>
      <c r="S69" s="23">
        <v>264</v>
      </c>
      <c r="T69" s="32">
        <v>1</v>
      </c>
      <c r="U69" s="32" t="s">
        <v>47</v>
      </c>
      <c r="V69" s="52"/>
    </row>
    <row r="70" spans="2:22">
      <c r="B70" s="73" t="s">
        <v>143</v>
      </c>
      <c r="C70" s="31">
        <v>30</v>
      </c>
      <c r="D70" s="32">
        <v>120</v>
      </c>
      <c r="E70" s="32">
        <v>4</v>
      </c>
      <c r="F70" s="32" t="s">
        <v>10</v>
      </c>
      <c r="J70" s="84" t="s">
        <v>143</v>
      </c>
      <c r="K70" s="31">
        <f t="shared" si="7"/>
        <v>34</v>
      </c>
      <c r="L70" s="23">
        <f t="shared" si="3"/>
        <v>136</v>
      </c>
      <c r="M70" s="32">
        <v>4</v>
      </c>
      <c r="N70" s="32" t="s">
        <v>10</v>
      </c>
      <c r="O70" s="52"/>
      <c r="P70" s="11"/>
      <c r="Q70" s="84" t="s">
        <v>143</v>
      </c>
      <c r="R70" s="31">
        <v>33</v>
      </c>
      <c r="S70" s="23">
        <v>132</v>
      </c>
      <c r="T70" s="32">
        <v>4</v>
      </c>
      <c r="U70" s="32" t="s">
        <v>10</v>
      </c>
      <c r="V70" s="52"/>
    </row>
    <row r="71" spans="2:22">
      <c r="B71" s="184" t="s">
        <v>60</v>
      </c>
      <c r="C71" s="31">
        <f t="shared" si="2"/>
        <v>60</v>
      </c>
      <c r="D71" s="32">
        <v>60</v>
      </c>
      <c r="E71" s="32">
        <v>1</v>
      </c>
      <c r="F71" s="32" t="s">
        <v>10</v>
      </c>
      <c r="J71" s="225" t="s">
        <v>60</v>
      </c>
      <c r="K71" s="31"/>
      <c r="L71" s="23"/>
      <c r="M71" s="32">
        <v>1</v>
      </c>
      <c r="N71" s="32" t="s">
        <v>10</v>
      </c>
      <c r="O71" s="52"/>
      <c r="P71" s="11"/>
      <c r="Q71" s="225" t="s">
        <v>60</v>
      </c>
      <c r="R71" s="31"/>
      <c r="S71" s="23">
        <v>66</v>
      </c>
      <c r="T71" s="32">
        <v>1</v>
      </c>
      <c r="U71" s="32" t="s">
        <v>10</v>
      </c>
      <c r="V71" s="52"/>
    </row>
    <row r="72" spans="2:22">
      <c r="B72" s="184"/>
      <c r="C72" s="31">
        <f t="shared" si="2"/>
        <v>55</v>
      </c>
      <c r="D72" s="32">
        <v>1925</v>
      </c>
      <c r="E72" s="32">
        <v>35</v>
      </c>
      <c r="F72" s="32" t="s">
        <v>10</v>
      </c>
      <c r="J72" s="234"/>
      <c r="K72" s="31">
        <f t="shared" si="7"/>
        <v>59</v>
      </c>
      <c r="L72" s="23">
        <f t="shared" si="3"/>
        <v>2065</v>
      </c>
      <c r="M72" s="32">
        <v>35</v>
      </c>
      <c r="N72" s="32" t="s">
        <v>10</v>
      </c>
      <c r="O72" s="52"/>
      <c r="P72" s="11"/>
      <c r="Q72" s="234"/>
      <c r="R72" s="31">
        <f t="shared" si="4"/>
        <v>60.514285714285712</v>
      </c>
      <c r="S72" s="23">
        <v>2118</v>
      </c>
      <c r="T72" s="32">
        <v>35</v>
      </c>
      <c r="U72" s="32" t="s">
        <v>10</v>
      </c>
      <c r="V72" s="52"/>
    </row>
    <row r="73" spans="2:22">
      <c r="B73" s="181" t="s">
        <v>61</v>
      </c>
      <c r="C73" s="182"/>
      <c r="D73" s="182"/>
      <c r="E73" s="182"/>
      <c r="F73" s="183"/>
      <c r="J73" s="181" t="s">
        <v>61</v>
      </c>
      <c r="K73" s="182"/>
      <c r="L73" s="182"/>
      <c r="M73" s="182"/>
      <c r="N73" s="183"/>
      <c r="O73" s="52"/>
      <c r="P73" s="11"/>
      <c r="Q73" s="181" t="s">
        <v>61</v>
      </c>
      <c r="R73" s="182"/>
      <c r="S73" s="182"/>
      <c r="T73" s="182"/>
      <c r="U73" s="183"/>
      <c r="V73" s="52"/>
    </row>
    <row r="74" spans="2:22">
      <c r="B74" s="12" t="s">
        <v>62</v>
      </c>
      <c r="C74" s="38">
        <f t="shared" ref="C74:C89" si="8">D74/E74</f>
        <v>40</v>
      </c>
      <c r="D74" s="19">
        <v>1600</v>
      </c>
      <c r="E74" s="19">
        <v>40</v>
      </c>
      <c r="F74" s="32" t="s">
        <v>10</v>
      </c>
      <c r="J74" s="6" t="s">
        <v>62</v>
      </c>
      <c r="K74" s="38">
        <f t="shared" si="7"/>
        <v>44</v>
      </c>
      <c r="L74" s="19">
        <f t="shared" ref="L74:L83" si="9">2000/(500/M74)+D74</f>
        <v>1760</v>
      </c>
      <c r="M74" s="19">
        <v>40</v>
      </c>
      <c r="N74" s="32" t="s">
        <v>10</v>
      </c>
      <c r="O74" s="52"/>
      <c r="P74" s="11"/>
      <c r="Q74" s="6" t="s">
        <v>62</v>
      </c>
      <c r="R74" s="85">
        <f t="shared" ref="R74:R83" si="10">S74/T74</f>
        <v>44</v>
      </c>
      <c r="S74" s="19">
        <v>1760</v>
      </c>
      <c r="T74" s="19">
        <v>40</v>
      </c>
      <c r="U74" s="32" t="s">
        <v>10</v>
      </c>
      <c r="V74" s="52"/>
    </row>
    <row r="75" spans="2:22">
      <c r="B75" s="12" t="s">
        <v>63</v>
      </c>
      <c r="C75" s="38">
        <f t="shared" si="8"/>
        <v>11.4</v>
      </c>
      <c r="D75" s="19">
        <v>570</v>
      </c>
      <c r="E75" s="19">
        <v>50</v>
      </c>
      <c r="F75" s="32" t="s">
        <v>10</v>
      </c>
      <c r="J75" s="6" t="s">
        <v>63</v>
      </c>
      <c r="K75" s="38">
        <f t="shared" si="7"/>
        <v>15.4</v>
      </c>
      <c r="L75" s="19">
        <f t="shared" si="9"/>
        <v>770</v>
      </c>
      <c r="M75" s="19">
        <v>50</v>
      </c>
      <c r="N75" s="32" t="s">
        <v>10</v>
      </c>
      <c r="O75" s="52"/>
      <c r="P75" s="11"/>
      <c r="Q75" s="6" t="s">
        <v>63</v>
      </c>
      <c r="R75" s="38">
        <f t="shared" si="10"/>
        <v>12.54</v>
      </c>
      <c r="S75" s="19">
        <v>627</v>
      </c>
      <c r="T75" s="19">
        <v>50</v>
      </c>
      <c r="U75" s="32" t="s">
        <v>10</v>
      </c>
      <c r="V75" s="52"/>
    </row>
    <row r="76" spans="2:22">
      <c r="B76" s="185" t="s">
        <v>64</v>
      </c>
      <c r="C76" s="186">
        <v>30</v>
      </c>
      <c r="D76" s="187">
        <v>1500</v>
      </c>
      <c r="E76" s="187">
        <v>50</v>
      </c>
      <c r="F76" s="32" t="s">
        <v>10</v>
      </c>
      <c r="J76" s="175" t="s">
        <v>64</v>
      </c>
      <c r="K76" s="186">
        <f t="shared" si="7"/>
        <v>34</v>
      </c>
      <c r="L76" s="235">
        <f t="shared" si="9"/>
        <v>1700</v>
      </c>
      <c r="M76" s="235">
        <v>50</v>
      </c>
      <c r="N76" s="32" t="s">
        <v>10</v>
      </c>
      <c r="O76" s="52"/>
      <c r="P76" s="11"/>
      <c r="Q76" s="225" t="s">
        <v>64</v>
      </c>
      <c r="R76" s="237">
        <f t="shared" si="10"/>
        <v>33</v>
      </c>
      <c r="S76" s="235">
        <v>1650</v>
      </c>
      <c r="T76" s="235">
        <v>50</v>
      </c>
      <c r="U76" s="32" t="s">
        <v>10</v>
      </c>
      <c r="V76" s="52"/>
    </row>
    <row r="77" spans="2:22">
      <c r="B77" s="185"/>
      <c r="C77" s="186"/>
      <c r="D77" s="187"/>
      <c r="E77" s="187"/>
      <c r="F77" s="32"/>
      <c r="J77" s="175"/>
      <c r="K77" s="186" t="e">
        <f t="shared" si="7"/>
        <v>#DIV/0!</v>
      </c>
      <c r="L77" s="236" t="e">
        <f t="shared" si="9"/>
        <v>#DIV/0!</v>
      </c>
      <c r="M77" s="236"/>
      <c r="N77" s="32"/>
      <c r="O77" s="52"/>
      <c r="P77" s="11"/>
      <c r="Q77" s="175"/>
      <c r="R77" s="186" t="e">
        <f t="shared" si="10"/>
        <v>#DIV/0!</v>
      </c>
      <c r="S77" s="236" t="e">
        <f t="shared" ref="S77:S80" si="11">2000/(500/T77)+K77</f>
        <v>#DIV/0!</v>
      </c>
      <c r="T77" s="236"/>
      <c r="U77" s="32"/>
      <c r="V77" s="52"/>
    </row>
    <row r="78" spans="2:22">
      <c r="B78" s="12" t="s">
        <v>65</v>
      </c>
      <c r="C78" s="186">
        <v>32</v>
      </c>
      <c r="D78" s="187">
        <v>1600</v>
      </c>
      <c r="E78" s="187">
        <v>50</v>
      </c>
      <c r="F78" s="188" t="s">
        <v>10</v>
      </c>
      <c r="J78" s="6" t="s">
        <v>65</v>
      </c>
      <c r="K78" s="186">
        <f t="shared" si="7"/>
        <v>36</v>
      </c>
      <c r="L78" s="235">
        <f t="shared" si="9"/>
        <v>1800</v>
      </c>
      <c r="M78" s="235">
        <v>50</v>
      </c>
      <c r="N78" s="188" t="s">
        <v>10</v>
      </c>
      <c r="O78" s="52"/>
      <c r="P78" s="11"/>
      <c r="Q78" s="6" t="s">
        <v>65</v>
      </c>
      <c r="R78" s="237">
        <f t="shared" si="10"/>
        <v>35.200000000000003</v>
      </c>
      <c r="S78" s="235">
        <v>1760</v>
      </c>
      <c r="T78" s="235">
        <v>50</v>
      </c>
      <c r="U78" s="240" t="s">
        <v>10</v>
      </c>
      <c r="V78" s="52"/>
    </row>
    <row r="79" spans="2:22">
      <c r="B79" s="39"/>
      <c r="C79" s="186"/>
      <c r="D79" s="187"/>
      <c r="E79" s="187"/>
      <c r="F79" s="188"/>
      <c r="J79" s="16"/>
      <c r="K79" s="186" t="e">
        <f t="shared" si="7"/>
        <v>#DIV/0!</v>
      </c>
      <c r="L79" s="238" t="e">
        <f t="shared" si="9"/>
        <v>#DIV/0!</v>
      </c>
      <c r="M79" s="238"/>
      <c r="N79" s="188"/>
      <c r="O79" s="52"/>
      <c r="P79" s="11"/>
      <c r="Q79" s="16"/>
      <c r="R79" s="186" t="e">
        <f t="shared" si="10"/>
        <v>#DIV/0!</v>
      </c>
      <c r="S79" s="239" t="e">
        <f t="shared" si="11"/>
        <v>#DIV/0!</v>
      </c>
      <c r="T79" s="238"/>
      <c r="U79" s="188"/>
      <c r="V79" s="52"/>
    </row>
    <row r="80" spans="2:22">
      <c r="B80" s="12"/>
      <c r="C80" s="186"/>
      <c r="D80" s="187"/>
      <c r="E80" s="187"/>
      <c r="F80" s="188"/>
      <c r="J80" s="6"/>
      <c r="K80" s="186" t="e">
        <f t="shared" si="7"/>
        <v>#DIV/0!</v>
      </c>
      <c r="L80" s="236" t="e">
        <f t="shared" si="9"/>
        <v>#DIV/0!</v>
      </c>
      <c r="M80" s="236"/>
      <c r="N80" s="188"/>
      <c r="O80" s="52"/>
      <c r="P80" s="11"/>
      <c r="Q80" s="6"/>
      <c r="R80" s="186" t="e">
        <f t="shared" si="10"/>
        <v>#DIV/0!</v>
      </c>
      <c r="S80" s="236" t="e">
        <f t="shared" si="11"/>
        <v>#DIV/0!</v>
      </c>
      <c r="T80" s="236"/>
      <c r="U80" s="188"/>
      <c r="V80" s="52"/>
    </row>
    <row r="81" spans="2:22">
      <c r="B81" s="12" t="s">
        <v>66</v>
      </c>
      <c r="C81" s="38">
        <f t="shared" si="8"/>
        <v>12</v>
      </c>
      <c r="D81" s="19">
        <v>600</v>
      </c>
      <c r="E81" s="19">
        <v>50</v>
      </c>
      <c r="F81" s="32" t="s">
        <v>10</v>
      </c>
      <c r="J81" s="6" t="s">
        <v>66</v>
      </c>
      <c r="K81" s="38">
        <f t="shared" si="7"/>
        <v>16</v>
      </c>
      <c r="L81" s="19">
        <f t="shared" si="9"/>
        <v>800</v>
      </c>
      <c r="M81" s="19">
        <v>50</v>
      </c>
      <c r="N81" s="32" t="s">
        <v>10</v>
      </c>
      <c r="O81" s="52"/>
      <c r="P81" s="11"/>
      <c r="Q81" s="6" t="s">
        <v>66</v>
      </c>
      <c r="R81" s="38">
        <f t="shared" si="10"/>
        <v>13.2</v>
      </c>
      <c r="S81" s="19">
        <v>660</v>
      </c>
      <c r="T81" s="19">
        <v>50</v>
      </c>
      <c r="U81" s="32" t="s">
        <v>10</v>
      </c>
      <c r="V81" s="52"/>
    </row>
    <row r="82" spans="2:22">
      <c r="B82" s="12" t="s">
        <v>67</v>
      </c>
      <c r="C82" s="38">
        <f t="shared" si="8"/>
        <v>360</v>
      </c>
      <c r="D82" s="19">
        <v>9000</v>
      </c>
      <c r="E82" s="19">
        <v>25</v>
      </c>
      <c r="F82" s="32" t="s">
        <v>10</v>
      </c>
      <c r="J82" s="6" t="s">
        <v>67</v>
      </c>
      <c r="K82" s="38">
        <f t="shared" si="7"/>
        <v>364</v>
      </c>
      <c r="L82" s="19">
        <f t="shared" si="9"/>
        <v>9100</v>
      </c>
      <c r="M82" s="19">
        <v>25</v>
      </c>
      <c r="N82" s="32" t="s">
        <v>10</v>
      </c>
      <c r="O82" s="52"/>
      <c r="P82" s="11"/>
      <c r="Q82" s="6" t="s">
        <v>67</v>
      </c>
      <c r="R82" s="38">
        <f t="shared" si="10"/>
        <v>396</v>
      </c>
      <c r="S82" s="19">
        <v>9900</v>
      </c>
      <c r="T82" s="19">
        <v>25</v>
      </c>
      <c r="U82" s="32" t="s">
        <v>10</v>
      </c>
      <c r="V82" s="52"/>
    </row>
    <row r="83" spans="2:22">
      <c r="B83" s="12" t="s">
        <v>144</v>
      </c>
      <c r="C83" s="38">
        <f t="shared" si="8"/>
        <v>85</v>
      </c>
      <c r="D83" s="19">
        <v>3400</v>
      </c>
      <c r="E83" s="19">
        <v>40</v>
      </c>
      <c r="F83" s="32" t="s">
        <v>10</v>
      </c>
      <c r="J83" s="6" t="s">
        <v>68</v>
      </c>
      <c r="K83" s="38">
        <f t="shared" si="7"/>
        <v>117.33333333333333</v>
      </c>
      <c r="L83" s="19">
        <f t="shared" si="9"/>
        <v>3520</v>
      </c>
      <c r="M83" s="19">
        <v>30</v>
      </c>
      <c r="N83" s="32" t="s">
        <v>10</v>
      </c>
      <c r="O83" s="52"/>
      <c r="P83" s="11"/>
      <c r="Q83" s="6" t="s">
        <v>68</v>
      </c>
      <c r="R83" s="38">
        <f t="shared" si="10"/>
        <v>39.233333333333334</v>
      </c>
      <c r="S83" s="19">
        <v>1177</v>
      </c>
      <c r="T83" s="19">
        <v>30</v>
      </c>
      <c r="U83" s="32" t="s">
        <v>10</v>
      </c>
      <c r="V83" s="52"/>
    </row>
    <row r="84" spans="2:22">
      <c r="B84" s="12" t="s">
        <v>69</v>
      </c>
      <c r="C84" s="38">
        <v>10</v>
      </c>
      <c r="D84" s="19">
        <v>10</v>
      </c>
      <c r="E84" s="19" t="s">
        <v>70</v>
      </c>
      <c r="F84" s="32" t="s">
        <v>71</v>
      </c>
      <c r="J84" s="6" t="s">
        <v>69</v>
      </c>
      <c r="K84" s="38">
        <f>L84/1</f>
        <v>14</v>
      </c>
      <c r="L84" s="19">
        <f>2000/(500/1)+D84</f>
        <v>14</v>
      </c>
      <c r="M84" s="19" t="s">
        <v>70</v>
      </c>
      <c r="N84" s="32" t="s">
        <v>71</v>
      </c>
      <c r="O84" s="52"/>
      <c r="P84" s="11"/>
      <c r="Q84" s="6" t="s">
        <v>69</v>
      </c>
      <c r="R84" s="38">
        <f>S84/1</f>
        <v>11</v>
      </c>
      <c r="S84" s="19">
        <v>11</v>
      </c>
      <c r="T84" s="19" t="s">
        <v>70</v>
      </c>
      <c r="U84" s="32" t="s">
        <v>71</v>
      </c>
      <c r="V84" s="52"/>
    </row>
    <row r="85" spans="2:22">
      <c r="B85" s="39" t="s">
        <v>74</v>
      </c>
      <c r="C85" s="38" t="s">
        <v>70</v>
      </c>
      <c r="D85" s="40">
        <v>115</v>
      </c>
      <c r="E85" s="19" t="s">
        <v>73</v>
      </c>
      <c r="F85" s="32" t="s">
        <v>10</v>
      </c>
      <c r="J85" s="16" t="s">
        <v>74</v>
      </c>
      <c r="K85" s="38" t="s">
        <v>70</v>
      </c>
      <c r="L85" s="19">
        <f t="shared" ref="L85:L87" si="12">2000/(500/4)+D85</f>
        <v>131</v>
      </c>
      <c r="M85" s="19" t="s">
        <v>73</v>
      </c>
      <c r="N85" s="32" t="s">
        <v>10</v>
      </c>
      <c r="O85" s="52"/>
      <c r="P85" s="11"/>
      <c r="Q85" s="16" t="s">
        <v>74</v>
      </c>
      <c r="R85" s="38" t="s">
        <v>70</v>
      </c>
      <c r="S85" s="19">
        <v>127</v>
      </c>
      <c r="T85" s="19" t="s">
        <v>73</v>
      </c>
      <c r="U85" s="32" t="s">
        <v>10</v>
      </c>
      <c r="V85" s="52"/>
    </row>
    <row r="86" spans="2:22" ht="24.75">
      <c r="B86" s="39" t="s">
        <v>77</v>
      </c>
      <c r="C86" s="38" t="s">
        <v>70</v>
      </c>
      <c r="D86" s="40">
        <v>185</v>
      </c>
      <c r="E86" s="19" t="s">
        <v>73</v>
      </c>
      <c r="F86" s="32" t="s">
        <v>10</v>
      </c>
      <c r="J86" s="16" t="s">
        <v>77</v>
      </c>
      <c r="K86" s="38" t="s">
        <v>70</v>
      </c>
      <c r="L86" s="19">
        <f t="shared" si="12"/>
        <v>201</v>
      </c>
      <c r="M86" s="19" t="s">
        <v>73</v>
      </c>
      <c r="N86" s="32" t="s">
        <v>10</v>
      </c>
      <c r="O86" s="52"/>
      <c r="P86" s="11"/>
      <c r="Q86" s="16" t="s">
        <v>77</v>
      </c>
      <c r="R86" s="38" t="s">
        <v>70</v>
      </c>
      <c r="S86" s="19">
        <v>204</v>
      </c>
      <c r="T86" s="19" t="s">
        <v>73</v>
      </c>
      <c r="U86" s="32" t="s">
        <v>10</v>
      </c>
      <c r="V86" s="52"/>
    </row>
    <row r="87" spans="2:22" ht="24.75">
      <c r="B87" s="39" t="s">
        <v>79</v>
      </c>
      <c r="C87" s="38" t="s">
        <v>70</v>
      </c>
      <c r="D87" s="40">
        <v>190</v>
      </c>
      <c r="E87" s="19" t="s">
        <v>73</v>
      </c>
      <c r="F87" s="32" t="s">
        <v>10</v>
      </c>
      <c r="J87" s="16" t="s">
        <v>79</v>
      </c>
      <c r="K87" s="38" t="s">
        <v>70</v>
      </c>
      <c r="L87" s="19">
        <f t="shared" si="12"/>
        <v>206</v>
      </c>
      <c r="M87" s="19" t="s">
        <v>73</v>
      </c>
      <c r="N87" s="32" t="s">
        <v>10</v>
      </c>
      <c r="O87" s="52"/>
      <c r="P87" s="11"/>
      <c r="Q87" s="16" t="s">
        <v>79</v>
      </c>
      <c r="R87" s="38" t="s">
        <v>70</v>
      </c>
      <c r="S87" s="19">
        <v>209</v>
      </c>
      <c r="T87" s="19" t="s">
        <v>73</v>
      </c>
      <c r="U87" s="32" t="s">
        <v>10</v>
      </c>
      <c r="V87" s="52"/>
    </row>
    <row r="88" spans="2:22">
      <c r="B88" s="175" t="s">
        <v>80</v>
      </c>
      <c r="C88" s="38">
        <v>18</v>
      </c>
      <c r="D88" s="19">
        <v>180</v>
      </c>
      <c r="E88" s="19">
        <v>10</v>
      </c>
      <c r="F88" s="32" t="s">
        <v>10</v>
      </c>
      <c r="J88" s="175" t="s">
        <v>80</v>
      </c>
      <c r="K88" s="38">
        <f t="shared" ref="K88:K89" si="13">L88/M88</f>
        <v>22</v>
      </c>
      <c r="L88" s="19">
        <f t="shared" ref="L88:L89" si="14">2000/(500/M88)+D88</f>
        <v>220</v>
      </c>
      <c r="M88" s="19">
        <v>10</v>
      </c>
      <c r="N88" s="32" t="s">
        <v>10</v>
      </c>
      <c r="O88" s="52"/>
      <c r="P88" s="11"/>
      <c r="Q88" s="225" t="s">
        <v>80</v>
      </c>
      <c r="R88" s="38">
        <f t="shared" ref="R88:R89" si="15">S88/T88</f>
        <v>19.8</v>
      </c>
      <c r="S88" s="19">
        <v>198</v>
      </c>
      <c r="T88" s="19">
        <v>10</v>
      </c>
      <c r="U88" s="32" t="s">
        <v>10</v>
      </c>
      <c r="V88" s="52"/>
    </row>
    <row r="89" spans="2:22">
      <c r="B89" s="175"/>
      <c r="C89" s="38">
        <f t="shared" si="8"/>
        <v>14.8</v>
      </c>
      <c r="D89" s="19">
        <v>740</v>
      </c>
      <c r="E89" s="19">
        <v>50</v>
      </c>
      <c r="F89" s="32" t="s">
        <v>10</v>
      </c>
      <c r="J89" s="175"/>
      <c r="K89" s="38">
        <f t="shared" si="13"/>
        <v>18.8</v>
      </c>
      <c r="L89" s="19">
        <f t="shared" si="14"/>
        <v>940</v>
      </c>
      <c r="M89" s="19">
        <v>50</v>
      </c>
      <c r="N89" s="32" t="s">
        <v>10</v>
      </c>
      <c r="O89" s="52"/>
      <c r="P89" s="11"/>
      <c r="Q89" s="175"/>
      <c r="R89" s="38">
        <f t="shared" si="15"/>
        <v>16.28</v>
      </c>
      <c r="S89" s="19">
        <v>814</v>
      </c>
      <c r="T89" s="19">
        <v>50</v>
      </c>
      <c r="U89" s="32" t="s">
        <v>10</v>
      </c>
      <c r="V89" s="52"/>
    </row>
    <row r="90" spans="2:22">
      <c r="B90" s="12" t="s">
        <v>81</v>
      </c>
      <c r="C90" s="38" t="s">
        <v>70</v>
      </c>
      <c r="D90" s="19">
        <v>6000</v>
      </c>
      <c r="E90" s="19" t="s">
        <v>70</v>
      </c>
      <c r="F90" s="32" t="s">
        <v>71</v>
      </c>
      <c r="J90" s="6" t="s">
        <v>81</v>
      </c>
      <c r="K90" s="38" t="s">
        <v>70</v>
      </c>
      <c r="L90" s="19">
        <v>6500</v>
      </c>
      <c r="M90" s="19" t="s">
        <v>70</v>
      </c>
      <c r="N90" s="32" t="s">
        <v>71</v>
      </c>
      <c r="O90" s="52"/>
      <c r="P90" s="11"/>
      <c r="Q90" s="6" t="s">
        <v>81</v>
      </c>
      <c r="R90" s="38" t="s">
        <v>70</v>
      </c>
      <c r="S90" s="19">
        <v>6600</v>
      </c>
      <c r="T90" s="19" t="s">
        <v>70</v>
      </c>
      <c r="U90" s="32" t="s">
        <v>71</v>
      </c>
      <c r="V90" s="52"/>
    </row>
    <row r="91" spans="2:22" ht="21" customHeight="1">
      <c r="B91" s="41"/>
      <c r="C91" s="41"/>
      <c r="D91" s="41"/>
      <c r="E91" s="41"/>
      <c r="F91" s="42"/>
      <c r="J91" s="41"/>
      <c r="K91" s="41"/>
      <c r="L91" s="41"/>
      <c r="M91" s="41"/>
      <c r="N91" s="42"/>
      <c r="P91" s="11"/>
      <c r="Q91" s="41"/>
      <c r="R91" s="41"/>
      <c r="S91" s="41"/>
      <c r="T91" s="41"/>
      <c r="U91" s="42"/>
    </row>
    <row r="92" spans="2:22" ht="36">
      <c r="B92" s="189" t="s">
        <v>82</v>
      </c>
      <c r="C92" s="190"/>
      <c r="D92" s="44" t="s">
        <v>83</v>
      </c>
      <c r="E92" s="44" t="s">
        <v>4</v>
      </c>
      <c r="F92" s="43" t="s">
        <v>5</v>
      </c>
      <c r="G92" s="19" t="s">
        <v>84</v>
      </c>
      <c r="J92" s="241" t="s">
        <v>82</v>
      </c>
      <c r="K92" s="242"/>
      <c r="L92" s="90" t="s">
        <v>83</v>
      </c>
      <c r="M92" s="89" t="s">
        <v>4</v>
      </c>
      <c r="N92" s="86" t="s">
        <v>5</v>
      </c>
      <c r="O92" s="86" t="s">
        <v>6</v>
      </c>
      <c r="P92" s="11"/>
      <c r="Q92" s="243" t="s">
        <v>82</v>
      </c>
      <c r="R92" s="244"/>
      <c r="S92" s="91" t="s">
        <v>83</v>
      </c>
      <c r="T92" s="92" t="s">
        <v>4</v>
      </c>
      <c r="U92" s="19" t="s">
        <v>5</v>
      </c>
      <c r="V92" s="19" t="s">
        <v>6</v>
      </c>
    </row>
    <row r="93" spans="2:22">
      <c r="B93" s="191" t="s">
        <v>85</v>
      </c>
      <c r="C93" s="192"/>
      <c r="D93" s="192"/>
      <c r="E93" s="192"/>
      <c r="F93" s="192"/>
      <c r="G93" s="193"/>
      <c r="J93" s="245" t="s">
        <v>85</v>
      </c>
      <c r="K93" s="245"/>
      <c r="L93" s="245"/>
      <c r="M93" s="245"/>
      <c r="N93" s="245"/>
      <c r="O93" s="245"/>
      <c r="P93" s="11"/>
      <c r="Q93" s="246" t="s">
        <v>85</v>
      </c>
      <c r="R93" s="247"/>
      <c r="S93" s="247"/>
      <c r="T93" s="247"/>
      <c r="U93" s="247"/>
      <c r="V93" s="248"/>
    </row>
    <row r="94" spans="2:22">
      <c r="B94" s="194" t="s">
        <v>86</v>
      </c>
      <c r="C94" s="195"/>
      <c r="D94" s="38">
        <v>0</v>
      </c>
      <c r="E94" s="45" t="s">
        <v>87</v>
      </c>
      <c r="F94" s="46">
        <v>35</v>
      </c>
      <c r="G94" s="14" t="s">
        <v>10</v>
      </c>
      <c r="I94" s="93"/>
      <c r="J94" s="198" t="s">
        <v>86</v>
      </c>
      <c r="K94" s="199"/>
      <c r="L94" s="94">
        <v>0</v>
      </c>
      <c r="M94" s="45" t="s">
        <v>87</v>
      </c>
      <c r="N94" s="68">
        <v>35</v>
      </c>
      <c r="O94" s="95" t="s">
        <v>10</v>
      </c>
      <c r="P94" s="11"/>
      <c r="Q94" s="249" t="s">
        <v>86</v>
      </c>
      <c r="R94" s="250"/>
      <c r="S94" s="87">
        <v>0</v>
      </c>
      <c r="T94" s="45" t="s">
        <v>87</v>
      </c>
      <c r="U94" s="19">
        <v>35</v>
      </c>
      <c r="V94" s="14" t="s">
        <v>10</v>
      </c>
    </row>
    <row r="95" spans="2:22">
      <c r="B95" s="196"/>
      <c r="C95" s="197"/>
      <c r="D95" s="38">
        <v>0</v>
      </c>
      <c r="E95" s="45" t="s">
        <v>87</v>
      </c>
      <c r="F95" s="46">
        <v>10</v>
      </c>
      <c r="G95" s="14" t="s">
        <v>10</v>
      </c>
      <c r="I95" s="93"/>
      <c r="J95" s="196"/>
      <c r="K95" s="197"/>
      <c r="L95" s="38"/>
      <c r="M95" s="45" t="s">
        <v>87</v>
      </c>
      <c r="N95" s="19">
        <v>10</v>
      </c>
      <c r="O95" s="14" t="s">
        <v>10</v>
      </c>
      <c r="P95" s="11"/>
      <c r="Q95" s="196"/>
      <c r="R95" s="197"/>
      <c r="S95" s="96"/>
      <c r="T95" s="97" t="s">
        <v>87</v>
      </c>
      <c r="U95" s="19">
        <v>10</v>
      </c>
      <c r="V95" s="14" t="s">
        <v>10</v>
      </c>
    </row>
    <row r="96" spans="2:22">
      <c r="B96" s="194" t="s">
        <v>88</v>
      </c>
      <c r="C96" s="195"/>
      <c r="D96" s="38">
        <f t="shared" ref="D96:D157" si="16">E96/F96</f>
        <v>26.857142857142858</v>
      </c>
      <c r="E96" s="45">
        <v>940</v>
      </c>
      <c r="F96" s="46">
        <v>35</v>
      </c>
      <c r="G96" s="14" t="s">
        <v>10</v>
      </c>
      <c r="I96" s="93"/>
      <c r="J96" s="194" t="s">
        <v>88</v>
      </c>
      <c r="K96" s="195"/>
      <c r="L96" s="38">
        <f t="shared" ref="L96:L138" si="17">M96/N96</f>
        <v>30.857142857142858</v>
      </c>
      <c r="M96" s="98">
        <f>2000/(500/N96)+E96</f>
        <v>1080</v>
      </c>
      <c r="N96" s="19">
        <v>35</v>
      </c>
      <c r="O96" s="14" t="s">
        <v>10</v>
      </c>
      <c r="P96" s="11"/>
      <c r="Q96" s="194" t="s">
        <v>88</v>
      </c>
      <c r="R96" s="195"/>
      <c r="S96" s="99">
        <f t="shared" ref="S96:S101" si="18">T96/U96</f>
        <v>29.542857142857144</v>
      </c>
      <c r="T96" s="97">
        <v>1034</v>
      </c>
      <c r="U96" s="19">
        <v>35</v>
      </c>
      <c r="V96" s="14" t="s">
        <v>10</v>
      </c>
    </row>
    <row r="97" spans="2:22">
      <c r="B97" s="196"/>
      <c r="C97" s="197"/>
      <c r="D97" s="38">
        <f t="shared" si="16"/>
        <v>33.5</v>
      </c>
      <c r="E97" s="45">
        <v>335</v>
      </c>
      <c r="F97" s="46">
        <v>10</v>
      </c>
      <c r="G97" s="14" t="s">
        <v>10</v>
      </c>
      <c r="I97" s="93"/>
      <c r="J97" s="196"/>
      <c r="K97" s="197"/>
      <c r="L97" s="38"/>
      <c r="M97" s="98"/>
      <c r="N97" s="19">
        <v>10</v>
      </c>
      <c r="O97" s="14" t="s">
        <v>10</v>
      </c>
      <c r="P97" s="11"/>
      <c r="Q97" s="196"/>
      <c r="R97" s="197"/>
      <c r="S97" s="99">
        <f t="shared" si="18"/>
        <v>36.9</v>
      </c>
      <c r="T97" s="97">
        <v>369</v>
      </c>
      <c r="U97" s="19">
        <v>10</v>
      </c>
      <c r="V97" s="14" t="s">
        <v>10</v>
      </c>
    </row>
    <row r="98" spans="2:22">
      <c r="B98" s="194" t="s">
        <v>89</v>
      </c>
      <c r="C98" s="195"/>
      <c r="D98" s="38">
        <f t="shared" si="16"/>
        <v>25.571428571428573</v>
      </c>
      <c r="E98" s="45">
        <v>895</v>
      </c>
      <c r="F98" s="46">
        <v>35</v>
      </c>
      <c r="G98" s="14" t="s">
        <v>10</v>
      </c>
      <c r="I98" s="93"/>
      <c r="J98" s="194" t="s">
        <v>89</v>
      </c>
      <c r="K98" s="195"/>
      <c r="L98" s="38">
        <f t="shared" si="17"/>
        <v>29.571428571428573</v>
      </c>
      <c r="M98" s="98">
        <f>2000/(500/N98)+E98</f>
        <v>1035</v>
      </c>
      <c r="N98" s="19">
        <v>35</v>
      </c>
      <c r="O98" s="14" t="s">
        <v>10</v>
      </c>
      <c r="P98" s="11"/>
      <c r="Q98" s="194" t="s">
        <v>89</v>
      </c>
      <c r="R98" s="195"/>
      <c r="S98" s="99">
        <f t="shared" si="18"/>
        <v>28.142857142857142</v>
      </c>
      <c r="T98" s="97">
        <v>985</v>
      </c>
      <c r="U98" s="19">
        <v>35</v>
      </c>
      <c r="V98" s="14" t="s">
        <v>10</v>
      </c>
    </row>
    <row r="99" spans="2:22">
      <c r="B99" s="196"/>
      <c r="C99" s="197"/>
      <c r="D99" s="38">
        <f t="shared" si="16"/>
        <v>32</v>
      </c>
      <c r="E99" s="45">
        <v>320</v>
      </c>
      <c r="F99" s="46">
        <v>10</v>
      </c>
      <c r="G99" s="14" t="s">
        <v>10</v>
      </c>
      <c r="I99" s="93"/>
      <c r="J99" s="196"/>
      <c r="K99" s="197"/>
      <c r="L99" s="38"/>
      <c r="M99" s="98"/>
      <c r="N99" s="19">
        <v>10</v>
      </c>
      <c r="O99" s="14" t="s">
        <v>10</v>
      </c>
      <c r="P99" s="11"/>
      <c r="Q99" s="196"/>
      <c r="R99" s="197"/>
      <c r="S99" s="99">
        <f t="shared" si="18"/>
        <v>35.200000000000003</v>
      </c>
      <c r="T99" s="97">
        <v>352</v>
      </c>
      <c r="U99" s="19">
        <v>10</v>
      </c>
      <c r="V99" s="14" t="s">
        <v>10</v>
      </c>
    </row>
    <row r="100" spans="2:22">
      <c r="B100" s="194" t="s">
        <v>90</v>
      </c>
      <c r="C100" s="195"/>
      <c r="D100" s="38">
        <f t="shared" si="16"/>
        <v>25.428571428571427</v>
      </c>
      <c r="E100" s="45">
        <v>890</v>
      </c>
      <c r="F100" s="46">
        <v>35</v>
      </c>
      <c r="G100" s="14" t="s">
        <v>10</v>
      </c>
      <c r="I100" s="93"/>
      <c r="J100" s="194" t="s">
        <v>90</v>
      </c>
      <c r="K100" s="195"/>
      <c r="L100" s="38">
        <f t="shared" si="17"/>
        <v>29.428571428571427</v>
      </c>
      <c r="M100" s="98">
        <f>2000/(500/N100)+E100</f>
        <v>1030</v>
      </c>
      <c r="N100" s="19">
        <v>35</v>
      </c>
      <c r="O100" s="14" t="s">
        <v>10</v>
      </c>
      <c r="P100" s="11"/>
      <c r="Q100" s="194" t="s">
        <v>90</v>
      </c>
      <c r="R100" s="195"/>
      <c r="S100" s="99">
        <f t="shared" si="18"/>
        <v>27.971428571428572</v>
      </c>
      <c r="T100" s="97">
        <v>979</v>
      </c>
      <c r="U100" s="19">
        <v>35</v>
      </c>
      <c r="V100" s="14" t="s">
        <v>10</v>
      </c>
    </row>
    <row r="101" spans="2:22">
      <c r="B101" s="196"/>
      <c r="C101" s="197"/>
      <c r="D101" s="38">
        <f t="shared" si="16"/>
        <v>32</v>
      </c>
      <c r="E101" s="45">
        <v>320</v>
      </c>
      <c r="F101" s="46">
        <v>10</v>
      </c>
      <c r="G101" s="14" t="s">
        <v>10</v>
      </c>
      <c r="I101" s="93"/>
      <c r="J101" s="196"/>
      <c r="K101" s="197"/>
      <c r="L101" s="38"/>
      <c r="M101" s="98"/>
      <c r="N101" s="19">
        <v>10</v>
      </c>
      <c r="O101" s="14" t="s">
        <v>10</v>
      </c>
      <c r="P101" s="11"/>
      <c r="Q101" s="196"/>
      <c r="R101" s="197"/>
      <c r="S101" s="99">
        <f t="shared" si="18"/>
        <v>35.200000000000003</v>
      </c>
      <c r="T101" s="97">
        <v>352</v>
      </c>
      <c r="U101" s="19">
        <v>10</v>
      </c>
      <c r="V101" s="14" t="s">
        <v>10</v>
      </c>
    </row>
    <row r="102" spans="2:22">
      <c r="B102" s="194" t="s">
        <v>91</v>
      </c>
      <c r="C102" s="195"/>
      <c r="D102" s="38">
        <f t="shared" si="16"/>
        <v>29.428571428571427</v>
      </c>
      <c r="E102" s="45">
        <v>1030</v>
      </c>
      <c r="F102" s="46">
        <v>35</v>
      </c>
      <c r="G102" s="14" t="s">
        <v>10</v>
      </c>
      <c r="I102" s="93"/>
      <c r="J102" s="194" t="s">
        <v>91</v>
      </c>
      <c r="K102" s="195"/>
      <c r="L102" s="38">
        <f t="shared" si="17"/>
        <v>33.428571428571431</v>
      </c>
      <c r="M102" s="98">
        <f>2000/(500/N102)+E102</f>
        <v>1170</v>
      </c>
      <c r="N102" s="19">
        <v>35</v>
      </c>
      <c r="O102" s="14" t="s">
        <v>10</v>
      </c>
      <c r="P102" s="11"/>
      <c r="Q102" s="194" t="s">
        <v>91</v>
      </c>
      <c r="R102" s="195"/>
      <c r="S102" s="99">
        <f t="shared" ref="S102:S161" si="19">T102/U102</f>
        <v>32.371428571428574</v>
      </c>
      <c r="T102" s="97">
        <v>1133</v>
      </c>
      <c r="U102" s="19">
        <v>35</v>
      </c>
      <c r="V102" s="14" t="s">
        <v>10</v>
      </c>
    </row>
    <row r="103" spans="2:22">
      <c r="B103" s="198"/>
      <c r="C103" s="199"/>
      <c r="D103" s="38">
        <f t="shared" si="16"/>
        <v>37</v>
      </c>
      <c r="E103" s="45">
        <v>370</v>
      </c>
      <c r="F103" s="47">
        <v>10</v>
      </c>
      <c r="G103" s="14" t="s">
        <v>10</v>
      </c>
      <c r="I103" s="93"/>
      <c r="J103" s="198"/>
      <c r="K103" s="199"/>
      <c r="L103" s="38"/>
      <c r="M103" s="98"/>
      <c r="N103" s="19">
        <v>10</v>
      </c>
      <c r="O103" s="14" t="s">
        <v>10</v>
      </c>
      <c r="P103" s="11"/>
      <c r="Q103" s="196"/>
      <c r="R103" s="197"/>
      <c r="S103" s="99">
        <f t="shared" si="19"/>
        <v>40.700000000000003</v>
      </c>
      <c r="T103" s="97">
        <v>407</v>
      </c>
      <c r="U103" s="19">
        <v>10</v>
      </c>
      <c r="V103" s="14" t="s">
        <v>10</v>
      </c>
    </row>
    <row r="104" spans="2:22">
      <c r="B104" s="194" t="s">
        <v>92</v>
      </c>
      <c r="C104" s="195"/>
      <c r="D104" s="38">
        <f t="shared" si="16"/>
        <v>29.142857142857142</v>
      </c>
      <c r="E104" s="45">
        <v>1020</v>
      </c>
      <c r="F104" s="46">
        <v>35</v>
      </c>
      <c r="G104" s="14" t="s">
        <v>10</v>
      </c>
      <c r="I104" s="93"/>
      <c r="J104" s="194" t="s">
        <v>92</v>
      </c>
      <c r="K104" s="195"/>
      <c r="L104" s="38">
        <f t="shared" si="17"/>
        <v>33.142857142857146</v>
      </c>
      <c r="M104" s="98">
        <f>2000/(500/N104)+E104</f>
        <v>1160</v>
      </c>
      <c r="N104" s="19">
        <v>35</v>
      </c>
      <c r="O104" s="14" t="s">
        <v>10</v>
      </c>
      <c r="P104" s="11"/>
      <c r="Q104" s="194" t="s">
        <v>92</v>
      </c>
      <c r="R104" s="195"/>
      <c r="S104" s="99">
        <f t="shared" si="19"/>
        <v>32.057142857142857</v>
      </c>
      <c r="T104" s="97">
        <v>1122</v>
      </c>
      <c r="U104" s="19">
        <v>35</v>
      </c>
      <c r="V104" s="14" t="s">
        <v>10</v>
      </c>
    </row>
    <row r="105" spans="2:22">
      <c r="B105" s="198"/>
      <c r="C105" s="199"/>
      <c r="D105" s="38">
        <f t="shared" si="16"/>
        <v>36.5</v>
      </c>
      <c r="E105" s="45">
        <v>365</v>
      </c>
      <c r="F105" s="47">
        <v>10</v>
      </c>
      <c r="G105" s="14" t="s">
        <v>10</v>
      </c>
      <c r="I105" s="93"/>
      <c r="J105" s="198"/>
      <c r="K105" s="199"/>
      <c r="L105" s="38"/>
      <c r="M105" s="98"/>
      <c r="N105" s="19">
        <v>10</v>
      </c>
      <c r="O105" s="14" t="s">
        <v>10</v>
      </c>
      <c r="P105" s="11"/>
      <c r="Q105" s="196"/>
      <c r="R105" s="197"/>
      <c r="S105" s="99">
        <f t="shared" si="19"/>
        <v>40.200000000000003</v>
      </c>
      <c r="T105" s="97">
        <v>402</v>
      </c>
      <c r="U105" s="19">
        <v>10</v>
      </c>
      <c r="V105" s="14" t="s">
        <v>10</v>
      </c>
    </row>
    <row r="106" spans="2:22">
      <c r="B106" s="194" t="s">
        <v>93</v>
      </c>
      <c r="C106" s="195"/>
      <c r="D106" s="38">
        <f t="shared" si="16"/>
        <v>30.428571428571427</v>
      </c>
      <c r="E106" s="45">
        <v>1065</v>
      </c>
      <c r="F106" s="46">
        <v>35</v>
      </c>
      <c r="G106" s="14" t="s">
        <v>10</v>
      </c>
      <c r="I106" s="93"/>
      <c r="J106" s="194" t="s">
        <v>93</v>
      </c>
      <c r="K106" s="195"/>
      <c r="L106" s="38">
        <f t="shared" si="17"/>
        <v>34.428571428571431</v>
      </c>
      <c r="M106" s="98">
        <f>2000/(500/N106)+E106</f>
        <v>1205</v>
      </c>
      <c r="N106" s="19">
        <v>35</v>
      </c>
      <c r="O106" s="14" t="s">
        <v>10</v>
      </c>
      <c r="P106" s="11"/>
      <c r="Q106" s="194" t="s">
        <v>93</v>
      </c>
      <c r="R106" s="195"/>
      <c r="S106" s="99">
        <f t="shared" si="19"/>
        <v>33.485714285714288</v>
      </c>
      <c r="T106" s="97">
        <v>1172</v>
      </c>
      <c r="U106" s="19">
        <v>35</v>
      </c>
      <c r="V106" s="14" t="s">
        <v>10</v>
      </c>
    </row>
    <row r="107" spans="2:22">
      <c r="B107" s="198"/>
      <c r="C107" s="199"/>
      <c r="D107" s="38">
        <f t="shared" si="16"/>
        <v>38</v>
      </c>
      <c r="E107" s="45">
        <v>380</v>
      </c>
      <c r="F107" s="47">
        <v>10</v>
      </c>
      <c r="G107" s="14" t="s">
        <v>10</v>
      </c>
      <c r="I107" s="93"/>
      <c r="J107" s="198"/>
      <c r="K107" s="199"/>
      <c r="L107" s="38"/>
      <c r="M107" s="98"/>
      <c r="N107" s="19">
        <v>10</v>
      </c>
      <c r="O107" s="14" t="s">
        <v>10</v>
      </c>
      <c r="P107" s="11"/>
      <c r="Q107" s="196"/>
      <c r="R107" s="197"/>
      <c r="S107" s="99">
        <f t="shared" si="19"/>
        <v>41.8</v>
      </c>
      <c r="T107" s="97">
        <v>418</v>
      </c>
      <c r="U107" s="19">
        <v>10</v>
      </c>
      <c r="V107" s="14" t="s">
        <v>10</v>
      </c>
    </row>
    <row r="108" spans="2:22">
      <c r="B108" s="194" t="s">
        <v>94</v>
      </c>
      <c r="C108" s="195"/>
      <c r="D108" s="38">
        <f t="shared" si="16"/>
        <v>23.714285714285715</v>
      </c>
      <c r="E108" s="45">
        <v>830</v>
      </c>
      <c r="F108" s="46">
        <v>35</v>
      </c>
      <c r="G108" s="14" t="s">
        <v>10</v>
      </c>
      <c r="I108" s="93"/>
      <c r="J108" s="194" t="s">
        <v>94</v>
      </c>
      <c r="K108" s="195"/>
      <c r="L108" s="38">
        <f t="shared" si="17"/>
        <v>27.714285714285715</v>
      </c>
      <c r="M108" s="98">
        <f>2000/(500/N108)+E108</f>
        <v>970</v>
      </c>
      <c r="N108" s="19">
        <v>35</v>
      </c>
      <c r="O108" s="14" t="s">
        <v>10</v>
      </c>
      <c r="P108" s="11"/>
      <c r="Q108" s="194" t="s">
        <v>94</v>
      </c>
      <c r="R108" s="195"/>
      <c r="S108" s="99">
        <f t="shared" si="19"/>
        <v>26.085714285714285</v>
      </c>
      <c r="T108" s="97">
        <v>913</v>
      </c>
      <c r="U108" s="19">
        <v>35</v>
      </c>
      <c r="V108" s="14" t="s">
        <v>10</v>
      </c>
    </row>
    <row r="109" spans="2:22">
      <c r="B109" s="196"/>
      <c r="C109" s="197"/>
      <c r="D109" s="38">
        <f t="shared" si="16"/>
        <v>30</v>
      </c>
      <c r="E109" s="45">
        <v>300</v>
      </c>
      <c r="F109" s="46">
        <v>10</v>
      </c>
      <c r="G109" s="14" t="s">
        <v>10</v>
      </c>
      <c r="I109" s="93"/>
      <c r="J109" s="196"/>
      <c r="K109" s="197"/>
      <c r="L109" s="38"/>
      <c r="M109" s="98"/>
      <c r="N109" s="19">
        <v>10</v>
      </c>
      <c r="O109" s="14" t="s">
        <v>10</v>
      </c>
      <c r="P109" s="11"/>
      <c r="Q109" s="196"/>
      <c r="R109" s="197"/>
      <c r="S109" s="99">
        <f t="shared" si="19"/>
        <v>33</v>
      </c>
      <c r="T109" s="97">
        <v>330</v>
      </c>
      <c r="U109" s="19">
        <v>10</v>
      </c>
      <c r="V109" s="14" t="s">
        <v>10</v>
      </c>
    </row>
    <row r="110" spans="2:22">
      <c r="B110" s="194" t="s">
        <v>95</v>
      </c>
      <c r="C110" s="195"/>
      <c r="D110" s="38">
        <f t="shared" si="16"/>
        <v>24.428571428571427</v>
      </c>
      <c r="E110" s="45">
        <v>855</v>
      </c>
      <c r="F110" s="46">
        <v>35</v>
      </c>
      <c r="G110" s="14" t="s">
        <v>10</v>
      </c>
      <c r="I110" s="93"/>
      <c r="J110" s="194" t="s">
        <v>95</v>
      </c>
      <c r="K110" s="195"/>
      <c r="L110" s="38">
        <f t="shared" si="17"/>
        <v>28.428571428571427</v>
      </c>
      <c r="M110" s="98">
        <f>2000/(500/N110)+E110</f>
        <v>995</v>
      </c>
      <c r="N110" s="19">
        <v>35</v>
      </c>
      <c r="O110" s="14" t="s">
        <v>10</v>
      </c>
      <c r="P110" s="11"/>
      <c r="Q110" s="194" t="s">
        <v>95</v>
      </c>
      <c r="R110" s="195"/>
      <c r="S110" s="99">
        <f t="shared" si="19"/>
        <v>26.885714285714286</v>
      </c>
      <c r="T110" s="97">
        <v>941</v>
      </c>
      <c r="U110" s="19">
        <v>35</v>
      </c>
      <c r="V110" s="14" t="s">
        <v>10</v>
      </c>
    </row>
    <row r="111" spans="2:22">
      <c r="B111" s="196"/>
      <c r="C111" s="197"/>
      <c r="D111" s="38">
        <f t="shared" si="16"/>
        <v>30.5</v>
      </c>
      <c r="E111" s="45">
        <v>305</v>
      </c>
      <c r="F111" s="46">
        <v>10</v>
      </c>
      <c r="G111" s="14" t="s">
        <v>10</v>
      </c>
      <c r="I111" s="93"/>
      <c r="J111" s="196"/>
      <c r="K111" s="197"/>
      <c r="L111" s="38"/>
      <c r="M111" s="98"/>
      <c r="N111" s="19">
        <v>10</v>
      </c>
      <c r="O111" s="14" t="s">
        <v>10</v>
      </c>
      <c r="P111" s="11"/>
      <c r="Q111" s="196"/>
      <c r="R111" s="197"/>
      <c r="S111" s="99">
        <f t="shared" si="19"/>
        <v>33.6</v>
      </c>
      <c r="T111" s="97">
        <v>336</v>
      </c>
      <c r="U111" s="19">
        <v>10</v>
      </c>
      <c r="V111" s="14" t="s">
        <v>10</v>
      </c>
    </row>
    <row r="112" spans="2:22">
      <c r="B112" s="194" t="s">
        <v>96</v>
      </c>
      <c r="C112" s="195"/>
      <c r="D112" s="38">
        <f t="shared" si="16"/>
        <v>22.571428571428573</v>
      </c>
      <c r="E112" s="45">
        <v>790</v>
      </c>
      <c r="F112" s="46">
        <v>35</v>
      </c>
      <c r="G112" s="14" t="s">
        <v>10</v>
      </c>
      <c r="I112" s="93"/>
      <c r="J112" s="194" t="s">
        <v>96</v>
      </c>
      <c r="K112" s="195"/>
      <c r="L112" s="38">
        <f t="shared" si="17"/>
        <v>26.571428571428573</v>
      </c>
      <c r="M112" s="98">
        <f>2000/(500/N112)+E112</f>
        <v>930</v>
      </c>
      <c r="N112" s="19">
        <v>35</v>
      </c>
      <c r="O112" s="14" t="s">
        <v>10</v>
      </c>
      <c r="P112" s="11"/>
      <c r="Q112" s="194" t="s">
        <v>96</v>
      </c>
      <c r="R112" s="195"/>
      <c r="S112" s="99">
        <f t="shared" si="19"/>
        <v>24.828571428571429</v>
      </c>
      <c r="T112" s="97">
        <v>869</v>
      </c>
      <c r="U112" s="19">
        <v>35</v>
      </c>
      <c r="V112" s="14" t="s">
        <v>10</v>
      </c>
    </row>
    <row r="113" spans="2:22">
      <c r="B113" s="196"/>
      <c r="C113" s="197"/>
      <c r="D113" s="38">
        <f t="shared" si="16"/>
        <v>28.5</v>
      </c>
      <c r="E113" s="45">
        <v>285</v>
      </c>
      <c r="F113" s="46">
        <v>10</v>
      </c>
      <c r="G113" s="14" t="s">
        <v>10</v>
      </c>
      <c r="I113" s="93"/>
      <c r="J113" s="196"/>
      <c r="K113" s="197"/>
      <c r="L113" s="38"/>
      <c r="M113" s="98"/>
      <c r="N113" s="19">
        <v>10</v>
      </c>
      <c r="O113" s="14" t="s">
        <v>10</v>
      </c>
      <c r="P113" s="11"/>
      <c r="Q113" s="196"/>
      <c r="R113" s="197"/>
      <c r="S113" s="99">
        <f t="shared" si="19"/>
        <v>31.4</v>
      </c>
      <c r="T113" s="97">
        <v>314</v>
      </c>
      <c r="U113" s="19">
        <v>10</v>
      </c>
      <c r="V113" s="14" t="s">
        <v>10</v>
      </c>
    </row>
    <row r="114" spans="2:22">
      <c r="B114" s="200" t="s">
        <v>97</v>
      </c>
      <c r="C114" s="201"/>
      <c r="D114" s="38">
        <f>E114/F114</f>
        <v>25.714285714285715</v>
      </c>
      <c r="E114" s="45">
        <v>900</v>
      </c>
      <c r="F114" s="46">
        <v>35</v>
      </c>
      <c r="G114" s="14" t="s">
        <v>10</v>
      </c>
      <c r="I114" s="93"/>
      <c r="J114" s="200" t="s">
        <v>97</v>
      </c>
      <c r="K114" s="201"/>
      <c r="L114" s="38">
        <f t="shared" si="17"/>
        <v>29.714285714285715</v>
      </c>
      <c r="M114" s="98">
        <f>2000/(500/N114)+E114</f>
        <v>1040</v>
      </c>
      <c r="N114" s="19">
        <v>35</v>
      </c>
      <c r="O114" s="14" t="s">
        <v>10</v>
      </c>
      <c r="P114" s="11"/>
      <c r="Q114" s="200" t="s">
        <v>97</v>
      </c>
      <c r="R114" s="201"/>
      <c r="S114" s="99">
        <f t="shared" si="19"/>
        <v>28.285714285714285</v>
      </c>
      <c r="T114" s="97">
        <v>990</v>
      </c>
      <c r="U114" s="19">
        <v>35</v>
      </c>
      <c r="V114" s="14" t="s">
        <v>10</v>
      </c>
    </row>
    <row r="115" spans="2:22">
      <c r="B115" s="202"/>
      <c r="C115" s="203"/>
      <c r="D115" s="38">
        <f t="shared" si="16"/>
        <v>32</v>
      </c>
      <c r="E115" s="45">
        <v>320</v>
      </c>
      <c r="F115" s="46">
        <v>10</v>
      </c>
      <c r="G115" s="14" t="s">
        <v>10</v>
      </c>
      <c r="I115" s="93"/>
      <c r="J115" s="202"/>
      <c r="K115" s="203"/>
      <c r="L115" s="38"/>
      <c r="M115" s="98"/>
      <c r="N115" s="19">
        <v>10</v>
      </c>
      <c r="O115" s="14" t="s">
        <v>10</v>
      </c>
      <c r="P115" s="11"/>
      <c r="Q115" s="202"/>
      <c r="R115" s="203"/>
      <c r="S115" s="99">
        <f t="shared" si="19"/>
        <v>35.200000000000003</v>
      </c>
      <c r="T115" s="97">
        <v>352</v>
      </c>
      <c r="U115" s="19">
        <v>10</v>
      </c>
      <c r="V115" s="14" t="s">
        <v>10</v>
      </c>
    </row>
    <row r="116" spans="2:22">
      <c r="B116" s="200" t="s">
        <v>98</v>
      </c>
      <c r="C116" s="201"/>
      <c r="D116" s="38">
        <f t="shared" si="16"/>
        <v>24.571428571428573</v>
      </c>
      <c r="E116" s="45">
        <v>860</v>
      </c>
      <c r="F116" s="46">
        <v>35</v>
      </c>
      <c r="G116" s="14" t="s">
        <v>10</v>
      </c>
      <c r="I116" s="93"/>
      <c r="J116" s="200" t="s">
        <v>98</v>
      </c>
      <c r="K116" s="201"/>
      <c r="L116" s="38">
        <f t="shared" si="17"/>
        <v>28.571428571428573</v>
      </c>
      <c r="M116" s="98">
        <f>2000/(500/N116)+E116</f>
        <v>1000</v>
      </c>
      <c r="N116" s="19">
        <v>35</v>
      </c>
      <c r="O116" s="14" t="s">
        <v>10</v>
      </c>
      <c r="P116" s="11"/>
      <c r="Q116" s="200" t="s">
        <v>98</v>
      </c>
      <c r="R116" s="201"/>
      <c r="S116" s="99">
        <f t="shared" si="19"/>
        <v>27.028571428571428</v>
      </c>
      <c r="T116" s="97">
        <v>946</v>
      </c>
      <c r="U116" s="19">
        <v>35</v>
      </c>
      <c r="V116" s="14" t="s">
        <v>10</v>
      </c>
    </row>
    <row r="117" spans="2:22">
      <c r="B117" s="202"/>
      <c r="C117" s="203"/>
      <c r="D117" s="38">
        <f t="shared" si="16"/>
        <v>31</v>
      </c>
      <c r="E117" s="45">
        <v>310</v>
      </c>
      <c r="F117" s="46">
        <v>10</v>
      </c>
      <c r="G117" s="14" t="s">
        <v>10</v>
      </c>
      <c r="I117" s="93"/>
      <c r="J117" s="202"/>
      <c r="K117" s="203"/>
      <c r="L117" s="38"/>
      <c r="M117" s="98"/>
      <c r="N117" s="19">
        <v>10</v>
      </c>
      <c r="O117" s="14" t="s">
        <v>10</v>
      </c>
      <c r="P117" s="11"/>
      <c r="Q117" s="202"/>
      <c r="R117" s="203"/>
      <c r="S117" s="99">
        <f t="shared" si="19"/>
        <v>34.1</v>
      </c>
      <c r="T117" s="97">
        <v>341</v>
      </c>
      <c r="U117" s="19">
        <v>10</v>
      </c>
      <c r="V117" s="14" t="s">
        <v>10</v>
      </c>
    </row>
    <row r="118" spans="2:22">
      <c r="B118" s="194" t="s">
        <v>99</v>
      </c>
      <c r="C118" s="195"/>
      <c r="D118" s="38">
        <f t="shared" si="16"/>
        <v>30.857142857142858</v>
      </c>
      <c r="E118" s="45">
        <v>1080</v>
      </c>
      <c r="F118" s="46">
        <v>35</v>
      </c>
      <c r="G118" s="14" t="s">
        <v>10</v>
      </c>
      <c r="I118" s="93"/>
      <c r="J118" s="194" t="s">
        <v>99</v>
      </c>
      <c r="K118" s="195"/>
      <c r="L118" s="38">
        <f t="shared" si="17"/>
        <v>34.857142857142854</v>
      </c>
      <c r="M118" s="98">
        <f>2000/(500/N118)+E118</f>
        <v>1220</v>
      </c>
      <c r="N118" s="19">
        <v>35</v>
      </c>
      <c r="O118" s="14" t="s">
        <v>10</v>
      </c>
      <c r="P118" s="11"/>
      <c r="Q118" s="194" t="s">
        <v>99</v>
      </c>
      <c r="R118" s="195"/>
      <c r="S118" s="99">
        <f t="shared" si="19"/>
        <v>33.942857142857143</v>
      </c>
      <c r="T118" s="97">
        <v>1188</v>
      </c>
      <c r="U118" s="19">
        <v>35</v>
      </c>
      <c r="V118" s="14" t="s">
        <v>10</v>
      </c>
    </row>
    <row r="119" spans="2:22">
      <c r="B119" s="196"/>
      <c r="C119" s="197"/>
      <c r="D119" s="38">
        <f t="shared" si="16"/>
        <v>38.5</v>
      </c>
      <c r="E119" s="45">
        <v>385</v>
      </c>
      <c r="F119" s="46">
        <v>10</v>
      </c>
      <c r="G119" s="14" t="s">
        <v>10</v>
      </c>
      <c r="I119" s="93"/>
      <c r="J119" s="196"/>
      <c r="K119" s="197"/>
      <c r="L119" s="38"/>
      <c r="M119" s="98"/>
      <c r="N119" s="19">
        <v>10</v>
      </c>
      <c r="O119" s="14" t="s">
        <v>10</v>
      </c>
      <c r="P119" s="11"/>
      <c r="Q119" s="196"/>
      <c r="R119" s="197"/>
      <c r="S119" s="99">
        <f t="shared" si="19"/>
        <v>42.4</v>
      </c>
      <c r="T119" s="97">
        <v>424</v>
      </c>
      <c r="U119" s="19">
        <v>10</v>
      </c>
      <c r="V119" s="14" t="s">
        <v>10</v>
      </c>
    </row>
    <row r="120" spans="2:22">
      <c r="B120" s="194" t="s">
        <v>100</v>
      </c>
      <c r="C120" s="195"/>
      <c r="D120" s="38">
        <f t="shared" si="16"/>
        <v>27.428571428571427</v>
      </c>
      <c r="E120" s="45">
        <v>960</v>
      </c>
      <c r="F120" s="46">
        <v>35</v>
      </c>
      <c r="G120" s="14" t="s">
        <v>10</v>
      </c>
      <c r="I120" s="93"/>
      <c r="J120" s="194" t="s">
        <v>100</v>
      </c>
      <c r="K120" s="195"/>
      <c r="L120" s="38">
        <f t="shared" si="17"/>
        <v>31.428571428571427</v>
      </c>
      <c r="M120" s="98">
        <f>2000/(500/N120)+E120</f>
        <v>1100</v>
      </c>
      <c r="N120" s="19">
        <v>35</v>
      </c>
      <c r="O120" s="14" t="s">
        <v>10</v>
      </c>
      <c r="P120" s="11"/>
      <c r="Q120" s="194" t="s">
        <v>100</v>
      </c>
      <c r="R120" s="195"/>
      <c r="S120" s="99">
        <f t="shared" si="19"/>
        <v>30.171428571428571</v>
      </c>
      <c r="T120" s="97">
        <v>1056</v>
      </c>
      <c r="U120" s="19">
        <v>35</v>
      </c>
      <c r="V120" s="14" t="s">
        <v>10</v>
      </c>
    </row>
    <row r="121" spans="2:22">
      <c r="B121" s="196"/>
      <c r="C121" s="197"/>
      <c r="D121" s="38">
        <f t="shared" si="16"/>
        <v>34</v>
      </c>
      <c r="E121" s="45">
        <v>340</v>
      </c>
      <c r="F121" s="46">
        <v>10</v>
      </c>
      <c r="G121" s="14" t="s">
        <v>10</v>
      </c>
      <c r="I121" s="93"/>
      <c r="J121" s="196"/>
      <c r="K121" s="197"/>
      <c r="L121" s="38"/>
      <c r="M121" s="98"/>
      <c r="N121" s="19">
        <v>10</v>
      </c>
      <c r="O121" s="14" t="s">
        <v>10</v>
      </c>
      <c r="P121" s="11"/>
      <c r="Q121" s="196"/>
      <c r="R121" s="197"/>
      <c r="S121" s="99">
        <f t="shared" si="19"/>
        <v>37.4</v>
      </c>
      <c r="T121" s="97">
        <v>374</v>
      </c>
      <c r="U121" s="19">
        <v>10</v>
      </c>
      <c r="V121" s="14" t="s">
        <v>10</v>
      </c>
    </row>
    <row r="122" spans="2:22">
      <c r="B122" s="194" t="s">
        <v>101</v>
      </c>
      <c r="C122" s="195"/>
      <c r="D122" s="38">
        <f t="shared" si="16"/>
        <v>27</v>
      </c>
      <c r="E122" s="45">
        <v>945</v>
      </c>
      <c r="F122" s="46">
        <v>35</v>
      </c>
      <c r="G122" s="14" t="s">
        <v>10</v>
      </c>
      <c r="I122" s="93"/>
      <c r="J122" s="194" t="s">
        <v>101</v>
      </c>
      <c r="K122" s="195"/>
      <c r="L122" s="38">
        <f t="shared" si="17"/>
        <v>31</v>
      </c>
      <c r="M122" s="98">
        <f>2000/(500/N122)+E122</f>
        <v>1085</v>
      </c>
      <c r="N122" s="19">
        <v>35</v>
      </c>
      <c r="O122" s="14" t="s">
        <v>10</v>
      </c>
      <c r="P122" s="11"/>
      <c r="Q122" s="194" t="s">
        <v>101</v>
      </c>
      <c r="R122" s="195"/>
      <c r="S122" s="99">
        <f t="shared" si="19"/>
        <v>29.714285714285715</v>
      </c>
      <c r="T122" s="97">
        <v>1040</v>
      </c>
      <c r="U122" s="19">
        <v>35</v>
      </c>
      <c r="V122" s="14" t="s">
        <v>10</v>
      </c>
    </row>
    <row r="123" spans="2:22">
      <c r="B123" s="196"/>
      <c r="C123" s="197"/>
      <c r="D123" s="38">
        <f t="shared" si="16"/>
        <v>34</v>
      </c>
      <c r="E123" s="45">
        <v>340</v>
      </c>
      <c r="F123" s="46">
        <v>10</v>
      </c>
      <c r="G123" s="14" t="s">
        <v>10</v>
      </c>
      <c r="I123" s="93"/>
      <c r="J123" s="196"/>
      <c r="K123" s="197"/>
      <c r="L123" s="38"/>
      <c r="M123" s="98"/>
      <c r="N123" s="19">
        <v>10</v>
      </c>
      <c r="O123" s="14" t="s">
        <v>10</v>
      </c>
      <c r="P123" s="11"/>
      <c r="Q123" s="196"/>
      <c r="R123" s="197"/>
      <c r="S123" s="99">
        <f t="shared" si="19"/>
        <v>37.4</v>
      </c>
      <c r="T123" s="97">
        <v>374</v>
      </c>
      <c r="U123" s="19">
        <v>10</v>
      </c>
      <c r="V123" s="14" t="s">
        <v>10</v>
      </c>
    </row>
    <row r="124" spans="2:22">
      <c r="B124" s="200" t="s">
        <v>102</v>
      </c>
      <c r="C124" s="204"/>
      <c r="D124" s="38">
        <f t="shared" si="16"/>
        <v>22.142857142857142</v>
      </c>
      <c r="E124" s="45">
        <v>775</v>
      </c>
      <c r="F124" s="46">
        <v>35</v>
      </c>
      <c r="G124" s="14" t="s">
        <v>10</v>
      </c>
      <c r="I124" s="93"/>
      <c r="J124" s="200" t="s">
        <v>102</v>
      </c>
      <c r="K124" s="204"/>
      <c r="L124" s="38">
        <f t="shared" si="17"/>
        <v>26.142857142857142</v>
      </c>
      <c r="M124" s="98">
        <f t="shared" ref="M124:M161" si="20">2000/(500/N124)+E124</f>
        <v>915</v>
      </c>
      <c r="N124" s="19">
        <v>35</v>
      </c>
      <c r="O124" s="14" t="s">
        <v>10</v>
      </c>
      <c r="P124" s="11"/>
      <c r="Q124" s="251" t="s">
        <v>102</v>
      </c>
      <c r="R124" s="252"/>
      <c r="S124" s="99">
        <f t="shared" si="19"/>
        <v>24.37142857142857</v>
      </c>
      <c r="T124" s="97">
        <v>853</v>
      </c>
      <c r="U124" s="19">
        <v>35</v>
      </c>
      <c r="V124" s="14" t="s">
        <v>10</v>
      </c>
    </row>
    <row r="125" spans="2:22">
      <c r="B125" s="200" t="s">
        <v>103</v>
      </c>
      <c r="C125" s="201"/>
      <c r="D125" s="38">
        <f t="shared" si="16"/>
        <v>22.142857142857142</v>
      </c>
      <c r="E125" s="45">
        <v>775</v>
      </c>
      <c r="F125" s="46">
        <v>35</v>
      </c>
      <c r="G125" s="14" t="s">
        <v>10</v>
      </c>
      <c r="I125" s="93"/>
      <c r="J125" s="200" t="s">
        <v>103</v>
      </c>
      <c r="K125" s="201"/>
      <c r="L125" s="38">
        <f t="shared" si="17"/>
        <v>26.142857142857142</v>
      </c>
      <c r="M125" s="98">
        <f t="shared" si="20"/>
        <v>915</v>
      </c>
      <c r="N125" s="19">
        <v>35</v>
      </c>
      <c r="O125" s="14" t="s">
        <v>10</v>
      </c>
      <c r="P125" s="11"/>
      <c r="Q125" s="200" t="s">
        <v>103</v>
      </c>
      <c r="R125" s="201"/>
      <c r="S125" s="99">
        <f t="shared" si="19"/>
        <v>24.37142857142857</v>
      </c>
      <c r="T125" s="97">
        <v>853</v>
      </c>
      <c r="U125" s="19">
        <v>35</v>
      </c>
      <c r="V125" s="14" t="s">
        <v>10</v>
      </c>
    </row>
    <row r="126" spans="2:22">
      <c r="B126" s="202"/>
      <c r="C126" s="203"/>
      <c r="D126" s="38">
        <f t="shared" si="16"/>
        <v>32.5</v>
      </c>
      <c r="E126" s="45">
        <v>325</v>
      </c>
      <c r="F126" s="46">
        <v>10</v>
      </c>
      <c r="G126" s="14" t="s">
        <v>10</v>
      </c>
      <c r="I126" s="93"/>
      <c r="J126" s="202"/>
      <c r="K126" s="203"/>
      <c r="L126" s="38"/>
      <c r="M126" s="98"/>
      <c r="N126" s="19">
        <v>10</v>
      </c>
      <c r="O126" s="14" t="s">
        <v>10</v>
      </c>
      <c r="P126" s="11"/>
      <c r="Q126" s="202"/>
      <c r="R126" s="203"/>
      <c r="S126" s="99">
        <f t="shared" si="19"/>
        <v>35.799999999999997</v>
      </c>
      <c r="T126" s="97">
        <v>358</v>
      </c>
      <c r="U126" s="19">
        <v>10</v>
      </c>
      <c r="V126" s="14" t="s">
        <v>10</v>
      </c>
    </row>
    <row r="127" spans="2:22">
      <c r="B127" s="200" t="s">
        <v>104</v>
      </c>
      <c r="C127" s="201"/>
      <c r="D127" s="38">
        <f t="shared" si="16"/>
        <v>24.857142857142858</v>
      </c>
      <c r="E127" s="45">
        <v>870</v>
      </c>
      <c r="F127" s="46">
        <v>35</v>
      </c>
      <c r="G127" s="14" t="s">
        <v>10</v>
      </c>
      <c r="I127" s="93"/>
      <c r="J127" s="200" t="s">
        <v>104</v>
      </c>
      <c r="K127" s="201"/>
      <c r="L127" s="38">
        <f t="shared" si="17"/>
        <v>28.857142857142858</v>
      </c>
      <c r="M127" s="98">
        <f t="shared" si="20"/>
        <v>1010</v>
      </c>
      <c r="N127" s="19">
        <v>35</v>
      </c>
      <c r="O127" s="14" t="s">
        <v>10</v>
      </c>
      <c r="P127" s="11"/>
      <c r="Q127" s="200" t="s">
        <v>104</v>
      </c>
      <c r="R127" s="201"/>
      <c r="S127" s="99">
        <f t="shared" si="19"/>
        <v>27.342857142857142</v>
      </c>
      <c r="T127" s="97">
        <v>957</v>
      </c>
      <c r="U127" s="19">
        <v>35</v>
      </c>
      <c r="V127" s="14" t="s">
        <v>10</v>
      </c>
    </row>
    <row r="128" spans="2:22">
      <c r="B128" s="202"/>
      <c r="C128" s="203"/>
      <c r="D128" s="38">
        <f t="shared" si="16"/>
        <v>31.5</v>
      </c>
      <c r="E128" s="45">
        <v>315</v>
      </c>
      <c r="F128" s="46">
        <v>10</v>
      </c>
      <c r="G128" s="14" t="s">
        <v>10</v>
      </c>
      <c r="I128" s="93"/>
      <c r="J128" s="202"/>
      <c r="K128" s="203"/>
      <c r="L128" s="38"/>
      <c r="M128" s="98"/>
      <c r="N128" s="19">
        <v>10</v>
      </c>
      <c r="O128" s="14" t="s">
        <v>10</v>
      </c>
      <c r="P128" s="11"/>
      <c r="Q128" s="202"/>
      <c r="R128" s="203"/>
      <c r="S128" s="99">
        <f t="shared" si="19"/>
        <v>34.700000000000003</v>
      </c>
      <c r="T128" s="97">
        <v>347</v>
      </c>
      <c r="U128" s="19">
        <v>10</v>
      </c>
      <c r="V128" s="14" t="s">
        <v>10</v>
      </c>
    </row>
    <row r="129" spans="2:22">
      <c r="B129" s="200" t="s">
        <v>105</v>
      </c>
      <c r="C129" s="201"/>
      <c r="D129" s="38">
        <f t="shared" si="16"/>
        <v>24.428571428571427</v>
      </c>
      <c r="E129" s="45">
        <v>855</v>
      </c>
      <c r="F129" s="46">
        <v>35</v>
      </c>
      <c r="G129" s="14" t="s">
        <v>10</v>
      </c>
      <c r="I129" s="93"/>
      <c r="J129" s="200" t="s">
        <v>105</v>
      </c>
      <c r="K129" s="201"/>
      <c r="L129" s="38">
        <f t="shared" si="17"/>
        <v>28.428571428571427</v>
      </c>
      <c r="M129" s="98">
        <f t="shared" si="20"/>
        <v>995</v>
      </c>
      <c r="N129" s="19">
        <v>35</v>
      </c>
      <c r="O129" s="14" t="s">
        <v>10</v>
      </c>
      <c r="P129" s="11"/>
      <c r="Q129" s="200" t="s">
        <v>105</v>
      </c>
      <c r="R129" s="201"/>
      <c r="S129" s="99">
        <f t="shared" si="19"/>
        <v>26.885714285714286</v>
      </c>
      <c r="T129" s="97">
        <v>941</v>
      </c>
      <c r="U129" s="19">
        <v>35</v>
      </c>
      <c r="V129" s="14" t="s">
        <v>10</v>
      </c>
    </row>
    <row r="130" spans="2:22">
      <c r="B130" s="205"/>
      <c r="C130" s="206"/>
      <c r="D130" s="38">
        <f t="shared" si="16"/>
        <v>30.5</v>
      </c>
      <c r="E130" s="45">
        <v>305</v>
      </c>
      <c r="F130" s="46">
        <v>10</v>
      </c>
      <c r="G130" s="14" t="s">
        <v>10</v>
      </c>
      <c r="I130" s="93"/>
      <c r="J130" s="205"/>
      <c r="K130" s="206"/>
      <c r="L130" s="38"/>
      <c r="M130" s="98"/>
      <c r="N130" s="19">
        <v>10</v>
      </c>
      <c r="O130" s="14" t="s">
        <v>10</v>
      </c>
      <c r="P130" s="11"/>
      <c r="Q130" s="253"/>
      <c r="R130" s="254"/>
      <c r="S130" s="99">
        <f t="shared" si="19"/>
        <v>33.6</v>
      </c>
      <c r="T130" s="97">
        <v>336</v>
      </c>
      <c r="U130" s="19">
        <v>10</v>
      </c>
      <c r="V130" s="14" t="s">
        <v>10</v>
      </c>
    </row>
    <row r="131" spans="2:22">
      <c r="B131" s="175" t="s">
        <v>106</v>
      </c>
      <c r="C131" s="175"/>
      <c r="D131" s="38">
        <v>22.28</v>
      </c>
      <c r="E131" s="45">
        <f>D131*F131</f>
        <v>779.80000000000007</v>
      </c>
      <c r="F131" s="46">
        <v>35</v>
      </c>
      <c r="G131" s="14" t="s">
        <v>10</v>
      </c>
      <c r="I131" s="93"/>
      <c r="J131" s="175" t="s">
        <v>106</v>
      </c>
      <c r="K131" s="175"/>
      <c r="L131" s="38">
        <f t="shared" si="17"/>
        <v>26.28</v>
      </c>
      <c r="M131" s="98">
        <f t="shared" si="20"/>
        <v>919.80000000000007</v>
      </c>
      <c r="N131" s="19">
        <v>35</v>
      </c>
      <c r="O131" s="14" t="s">
        <v>10</v>
      </c>
      <c r="P131" s="11"/>
      <c r="Q131" s="207" t="s">
        <v>106</v>
      </c>
      <c r="R131" s="255"/>
      <c r="S131" s="99">
        <f t="shared" si="19"/>
        <v>24.514285714285716</v>
      </c>
      <c r="T131" s="97">
        <v>858</v>
      </c>
      <c r="U131" s="19">
        <v>35</v>
      </c>
      <c r="V131" s="14" t="s">
        <v>10</v>
      </c>
    </row>
    <row r="132" spans="2:22" ht="19.5" customHeight="1">
      <c r="B132" s="175" t="s">
        <v>107</v>
      </c>
      <c r="C132" s="175"/>
      <c r="D132" s="38">
        <f t="shared" si="16"/>
        <v>23.857142857142858</v>
      </c>
      <c r="E132" s="40">
        <v>835</v>
      </c>
      <c r="F132" s="46">
        <v>35</v>
      </c>
      <c r="G132" s="14" t="s">
        <v>10</v>
      </c>
      <c r="I132" s="93"/>
      <c r="J132" s="175" t="s">
        <v>107</v>
      </c>
      <c r="K132" s="175"/>
      <c r="L132" s="38">
        <f t="shared" si="17"/>
        <v>27.857142857142858</v>
      </c>
      <c r="M132" s="98">
        <f t="shared" si="20"/>
        <v>975</v>
      </c>
      <c r="N132" s="19">
        <v>35</v>
      </c>
      <c r="O132" s="14" t="s">
        <v>10</v>
      </c>
      <c r="P132" s="11"/>
      <c r="Q132" s="207" t="s">
        <v>107</v>
      </c>
      <c r="R132" s="255"/>
      <c r="S132" s="99">
        <f t="shared" si="19"/>
        <v>26.257142857142856</v>
      </c>
      <c r="T132" s="97">
        <v>919</v>
      </c>
      <c r="U132" s="19">
        <v>35</v>
      </c>
      <c r="V132" s="14" t="s">
        <v>10</v>
      </c>
    </row>
    <row r="133" spans="2:22">
      <c r="B133" s="175" t="s">
        <v>108</v>
      </c>
      <c r="C133" s="175"/>
      <c r="D133" s="38">
        <f t="shared" si="16"/>
        <v>22.857142857142858</v>
      </c>
      <c r="E133" s="45">
        <v>800</v>
      </c>
      <c r="F133" s="46">
        <v>35</v>
      </c>
      <c r="G133" s="14" t="s">
        <v>10</v>
      </c>
      <c r="I133" s="93"/>
      <c r="J133" s="175" t="s">
        <v>108</v>
      </c>
      <c r="K133" s="175"/>
      <c r="L133" s="38">
        <f t="shared" si="17"/>
        <v>26.857142857142858</v>
      </c>
      <c r="M133" s="98">
        <f t="shared" si="20"/>
        <v>940</v>
      </c>
      <c r="N133" s="19">
        <v>35</v>
      </c>
      <c r="O133" s="14" t="s">
        <v>10</v>
      </c>
      <c r="P133" s="11"/>
      <c r="Q133" s="207" t="s">
        <v>108</v>
      </c>
      <c r="R133" s="255"/>
      <c r="S133" s="99">
        <f t="shared" si="19"/>
        <v>25.142857142857142</v>
      </c>
      <c r="T133" s="97">
        <v>880</v>
      </c>
      <c r="U133" s="19">
        <v>35</v>
      </c>
      <c r="V133" s="14" t="s">
        <v>10</v>
      </c>
    </row>
    <row r="134" spans="2:22">
      <c r="B134" s="207" t="s">
        <v>109</v>
      </c>
      <c r="C134" s="208"/>
      <c r="D134" s="38">
        <v>14.29</v>
      </c>
      <c r="E134" s="45">
        <v>500</v>
      </c>
      <c r="F134" s="46">
        <v>35</v>
      </c>
      <c r="G134" s="14" t="s">
        <v>10</v>
      </c>
      <c r="I134" s="93"/>
      <c r="J134" s="207" t="s">
        <v>109</v>
      </c>
      <c r="K134" s="208"/>
      <c r="L134" s="38">
        <f t="shared" si="17"/>
        <v>18.285714285714285</v>
      </c>
      <c r="M134" s="98">
        <f t="shared" si="20"/>
        <v>640</v>
      </c>
      <c r="N134" s="19">
        <v>35</v>
      </c>
      <c r="O134" s="14" t="s">
        <v>10</v>
      </c>
      <c r="P134" s="11"/>
      <c r="Q134" s="207" t="s">
        <v>109</v>
      </c>
      <c r="R134" s="255"/>
      <c r="S134" s="99">
        <f t="shared" si="19"/>
        <v>15.714285714285714</v>
      </c>
      <c r="T134" s="97">
        <v>550</v>
      </c>
      <c r="U134" s="19">
        <v>35</v>
      </c>
      <c r="V134" s="14" t="s">
        <v>10</v>
      </c>
    </row>
    <row r="135" spans="2:22">
      <c r="B135" s="175" t="s">
        <v>110</v>
      </c>
      <c r="C135" s="175"/>
      <c r="D135" s="38">
        <f t="shared" si="16"/>
        <v>120</v>
      </c>
      <c r="E135" s="19">
        <v>120</v>
      </c>
      <c r="F135" s="46">
        <v>1</v>
      </c>
      <c r="G135" s="14" t="s">
        <v>10</v>
      </c>
      <c r="I135" s="93"/>
      <c r="J135" s="175" t="s">
        <v>110</v>
      </c>
      <c r="K135" s="175"/>
      <c r="L135" s="38">
        <f t="shared" si="17"/>
        <v>124</v>
      </c>
      <c r="M135" s="98">
        <f t="shared" si="20"/>
        <v>124</v>
      </c>
      <c r="N135" s="19">
        <v>1</v>
      </c>
      <c r="O135" s="14" t="s">
        <v>10</v>
      </c>
      <c r="P135" s="11"/>
      <c r="Q135" s="213" t="s">
        <v>110</v>
      </c>
      <c r="R135" s="256"/>
      <c r="S135" s="99">
        <f t="shared" si="19"/>
        <v>132</v>
      </c>
      <c r="T135" s="97">
        <v>132</v>
      </c>
      <c r="U135" s="19">
        <v>1</v>
      </c>
      <c r="V135" s="14" t="s">
        <v>10</v>
      </c>
    </row>
    <row r="136" spans="2:22">
      <c r="B136" s="175"/>
      <c r="C136" s="175"/>
      <c r="D136" s="38">
        <f t="shared" si="16"/>
        <v>120</v>
      </c>
      <c r="E136" s="19">
        <v>600</v>
      </c>
      <c r="F136" s="46">
        <v>5</v>
      </c>
      <c r="G136" s="14" t="s">
        <v>10</v>
      </c>
      <c r="I136" s="93"/>
      <c r="J136" s="175"/>
      <c r="K136" s="175"/>
      <c r="L136" s="38">
        <f t="shared" si="17"/>
        <v>124</v>
      </c>
      <c r="M136" s="98">
        <f t="shared" si="20"/>
        <v>620</v>
      </c>
      <c r="N136" s="19">
        <v>5</v>
      </c>
      <c r="O136" s="14" t="s">
        <v>10</v>
      </c>
      <c r="P136" s="11"/>
      <c r="Q136" s="175"/>
      <c r="R136" s="207"/>
      <c r="S136" s="99">
        <f t="shared" si="19"/>
        <v>132</v>
      </c>
      <c r="T136" s="97">
        <v>660</v>
      </c>
      <c r="U136" s="19">
        <v>5</v>
      </c>
      <c r="V136" s="14" t="s">
        <v>10</v>
      </c>
    </row>
    <row r="137" spans="2:22">
      <c r="B137" s="175" t="s">
        <v>111</v>
      </c>
      <c r="C137" s="175"/>
      <c r="D137" s="38">
        <f t="shared" si="16"/>
        <v>120</v>
      </c>
      <c r="E137" s="19">
        <v>120</v>
      </c>
      <c r="F137" s="46">
        <v>1</v>
      </c>
      <c r="G137" s="14" t="s">
        <v>10</v>
      </c>
      <c r="I137" s="93"/>
      <c r="J137" s="175" t="s">
        <v>111</v>
      </c>
      <c r="K137" s="175"/>
      <c r="L137" s="38">
        <f t="shared" si="17"/>
        <v>124</v>
      </c>
      <c r="M137" s="98">
        <f t="shared" si="20"/>
        <v>124</v>
      </c>
      <c r="N137" s="19">
        <v>1</v>
      </c>
      <c r="O137" s="14" t="s">
        <v>10</v>
      </c>
      <c r="P137" s="11"/>
      <c r="Q137" s="207" t="s">
        <v>111</v>
      </c>
      <c r="R137" s="255"/>
      <c r="S137" s="99">
        <f t="shared" si="19"/>
        <v>132</v>
      </c>
      <c r="T137" s="97">
        <v>132</v>
      </c>
      <c r="U137" s="19">
        <v>1</v>
      </c>
      <c r="V137" s="14" t="s">
        <v>10</v>
      </c>
    </row>
    <row r="138" spans="2:22">
      <c r="B138" s="175" t="s">
        <v>112</v>
      </c>
      <c r="C138" s="175"/>
      <c r="D138" s="38">
        <f t="shared" si="16"/>
        <v>120</v>
      </c>
      <c r="E138" s="19">
        <v>120</v>
      </c>
      <c r="F138" s="46">
        <v>1</v>
      </c>
      <c r="G138" s="14" t="s">
        <v>10</v>
      </c>
      <c r="I138" s="93"/>
      <c r="J138" s="175" t="s">
        <v>112</v>
      </c>
      <c r="K138" s="175"/>
      <c r="L138" s="38">
        <f t="shared" si="17"/>
        <v>124</v>
      </c>
      <c r="M138" s="98">
        <f t="shared" si="20"/>
        <v>124</v>
      </c>
      <c r="N138" s="19">
        <v>1</v>
      </c>
      <c r="O138" s="14" t="s">
        <v>10</v>
      </c>
      <c r="P138" s="11"/>
      <c r="Q138" s="207" t="s">
        <v>112</v>
      </c>
      <c r="R138" s="255"/>
      <c r="S138" s="99">
        <f t="shared" si="19"/>
        <v>132</v>
      </c>
      <c r="T138" s="97">
        <v>132</v>
      </c>
      <c r="U138" s="19">
        <v>1</v>
      </c>
      <c r="V138" s="14" t="s">
        <v>10</v>
      </c>
    </row>
    <row r="139" spans="2:22">
      <c r="B139" s="209" t="s">
        <v>113</v>
      </c>
      <c r="C139" s="210"/>
      <c r="D139" s="210"/>
      <c r="E139" s="210"/>
      <c r="F139" s="210"/>
      <c r="G139" s="211"/>
      <c r="I139" s="93"/>
      <c r="J139" s="209" t="s">
        <v>113</v>
      </c>
      <c r="K139" s="210"/>
      <c r="L139" s="210"/>
      <c r="M139" s="210"/>
      <c r="N139" s="210"/>
      <c r="O139" s="211"/>
      <c r="P139" s="11"/>
      <c r="Q139" s="209" t="s">
        <v>113</v>
      </c>
      <c r="R139" s="210"/>
      <c r="S139" s="257"/>
      <c r="T139" s="210"/>
      <c r="U139" s="210"/>
      <c r="V139" s="211"/>
    </row>
    <row r="140" spans="2:22">
      <c r="B140" s="212" t="s">
        <v>114</v>
      </c>
      <c r="C140" s="212"/>
      <c r="D140" s="38">
        <f t="shared" si="16"/>
        <v>37.428571428571431</v>
      </c>
      <c r="E140" s="45">
        <v>1310</v>
      </c>
      <c r="F140" s="46">
        <v>35</v>
      </c>
      <c r="G140" s="14" t="s">
        <v>10</v>
      </c>
      <c r="I140" s="93"/>
      <c r="J140" s="212" t="s">
        <v>114</v>
      </c>
      <c r="K140" s="212"/>
      <c r="L140" s="38">
        <f t="shared" ref="L140:L161" si="21">M140/N140</f>
        <v>41.428571428571431</v>
      </c>
      <c r="M140" s="100">
        <f t="shared" si="20"/>
        <v>1450</v>
      </c>
      <c r="N140" s="19">
        <v>35</v>
      </c>
      <c r="O140" s="14" t="s">
        <v>10</v>
      </c>
      <c r="P140" s="11"/>
      <c r="Q140" s="258" t="s">
        <v>114</v>
      </c>
      <c r="R140" s="259"/>
      <c r="S140" s="99">
        <f t="shared" si="19"/>
        <v>41.171428571428571</v>
      </c>
      <c r="T140" s="97">
        <v>1441</v>
      </c>
      <c r="U140" s="19">
        <v>35</v>
      </c>
      <c r="V140" s="14" t="s">
        <v>10</v>
      </c>
    </row>
    <row r="141" spans="2:22">
      <c r="B141" s="212"/>
      <c r="C141" s="212"/>
      <c r="D141" s="38">
        <f t="shared" si="16"/>
        <v>47.5</v>
      </c>
      <c r="E141" s="45">
        <v>475</v>
      </c>
      <c r="F141" s="46">
        <v>10</v>
      </c>
      <c r="G141" s="14" t="s">
        <v>10</v>
      </c>
      <c r="I141" s="93"/>
      <c r="J141" s="212"/>
      <c r="K141" s="212"/>
      <c r="L141" s="38">
        <f t="shared" si="21"/>
        <v>51.5</v>
      </c>
      <c r="M141" s="100">
        <f t="shared" si="20"/>
        <v>515</v>
      </c>
      <c r="N141" s="19">
        <v>10</v>
      </c>
      <c r="O141" s="14" t="s">
        <v>10</v>
      </c>
      <c r="P141" s="11"/>
      <c r="Q141" s="212"/>
      <c r="R141" s="212"/>
      <c r="S141" s="99">
        <f t="shared" si="19"/>
        <v>52.3</v>
      </c>
      <c r="T141" s="45">
        <v>523</v>
      </c>
      <c r="U141" s="19">
        <v>10</v>
      </c>
      <c r="V141" s="14" t="s">
        <v>10</v>
      </c>
    </row>
    <row r="142" spans="2:22">
      <c r="B142" s="212" t="s">
        <v>115</v>
      </c>
      <c r="C142" s="212"/>
      <c r="D142" s="38">
        <f t="shared" si="16"/>
        <v>34</v>
      </c>
      <c r="E142" s="45">
        <v>1190</v>
      </c>
      <c r="F142" s="46">
        <v>35</v>
      </c>
      <c r="G142" s="14" t="s">
        <v>10</v>
      </c>
      <c r="I142" s="93"/>
      <c r="J142" s="212" t="s">
        <v>115</v>
      </c>
      <c r="K142" s="212"/>
      <c r="L142" s="38">
        <f t="shared" si="21"/>
        <v>38</v>
      </c>
      <c r="M142" s="100">
        <f t="shared" si="20"/>
        <v>1330</v>
      </c>
      <c r="N142" s="19">
        <v>35</v>
      </c>
      <c r="O142" s="14" t="s">
        <v>10</v>
      </c>
      <c r="P142" s="11"/>
      <c r="Q142" s="258" t="s">
        <v>115</v>
      </c>
      <c r="R142" s="250"/>
      <c r="S142" s="99">
        <f t="shared" si="19"/>
        <v>37.4</v>
      </c>
      <c r="T142" s="45">
        <v>1309</v>
      </c>
      <c r="U142" s="19">
        <v>35</v>
      </c>
      <c r="V142" s="14" t="s">
        <v>10</v>
      </c>
    </row>
    <row r="143" spans="2:22">
      <c r="B143" s="212"/>
      <c r="C143" s="212"/>
      <c r="D143" s="38">
        <f t="shared" si="16"/>
        <v>42.5</v>
      </c>
      <c r="E143" s="45">
        <v>425</v>
      </c>
      <c r="F143" s="46">
        <v>10</v>
      </c>
      <c r="G143" s="14" t="s">
        <v>10</v>
      </c>
      <c r="I143" s="93"/>
      <c r="J143" s="212"/>
      <c r="K143" s="212"/>
      <c r="L143" s="38">
        <f t="shared" si="21"/>
        <v>46.5</v>
      </c>
      <c r="M143" s="100">
        <f t="shared" si="20"/>
        <v>465</v>
      </c>
      <c r="N143" s="19">
        <v>10</v>
      </c>
      <c r="O143" s="14" t="s">
        <v>10</v>
      </c>
      <c r="P143" s="11"/>
      <c r="Q143" s="212"/>
      <c r="R143" s="212"/>
      <c r="S143" s="99">
        <f t="shared" si="19"/>
        <v>46.8</v>
      </c>
      <c r="T143" s="45">
        <v>468</v>
      </c>
      <c r="U143" s="19">
        <v>10</v>
      </c>
      <c r="V143" s="14" t="s">
        <v>10</v>
      </c>
    </row>
    <row r="144" spans="2:22">
      <c r="B144" s="212" t="s">
        <v>116</v>
      </c>
      <c r="C144" s="212"/>
      <c r="D144" s="38">
        <f t="shared" si="16"/>
        <v>30.285714285714285</v>
      </c>
      <c r="E144" s="45">
        <v>1060</v>
      </c>
      <c r="F144" s="46">
        <v>35</v>
      </c>
      <c r="G144" s="14" t="s">
        <v>10</v>
      </c>
      <c r="I144" s="93"/>
      <c r="J144" s="212" t="s">
        <v>116</v>
      </c>
      <c r="K144" s="212"/>
      <c r="L144" s="38">
        <f t="shared" si="21"/>
        <v>34.285714285714285</v>
      </c>
      <c r="M144" s="100">
        <f t="shared" si="20"/>
        <v>1200</v>
      </c>
      <c r="N144" s="19">
        <v>35</v>
      </c>
      <c r="O144" s="14" t="s">
        <v>10</v>
      </c>
      <c r="P144" s="11"/>
      <c r="Q144" s="258" t="s">
        <v>116</v>
      </c>
      <c r="R144" s="250"/>
      <c r="S144" s="99">
        <f t="shared" si="19"/>
        <v>33.314285714285717</v>
      </c>
      <c r="T144" s="45">
        <v>1166</v>
      </c>
      <c r="U144" s="19">
        <v>35</v>
      </c>
      <c r="V144" s="14" t="s">
        <v>10</v>
      </c>
    </row>
    <row r="145" spans="2:22">
      <c r="B145" s="212"/>
      <c r="C145" s="212"/>
      <c r="D145" s="38">
        <f t="shared" si="16"/>
        <v>38.5</v>
      </c>
      <c r="E145" s="45">
        <v>385</v>
      </c>
      <c r="F145" s="46">
        <v>10</v>
      </c>
      <c r="G145" s="14" t="s">
        <v>10</v>
      </c>
      <c r="I145" s="93"/>
      <c r="J145" s="212"/>
      <c r="K145" s="212"/>
      <c r="L145" s="38">
        <f t="shared" si="21"/>
        <v>42.5</v>
      </c>
      <c r="M145" s="100">
        <f t="shared" si="20"/>
        <v>425</v>
      </c>
      <c r="N145" s="19">
        <v>10</v>
      </c>
      <c r="O145" s="14" t="s">
        <v>10</v>
      </c>
      <c r="P145" s="11"/>
      <c r="Q145" s="212"/>
      <c r="R145" s="212"/>
      <c r="S145" s="99">
        <f t="shared" si="19"/>
        <v>42.4</v>
      </c>
      <c r="T145" s="45">
        <v>424</v>
      </c>
      <c r="U145" s="19">
        <v>10</v>
      </c>
      <c r="V145" s="14" t="s">
        <v>10</v>
      </c>
    </row>
    <row r="146" spans="2:22">
      <c r="B146" s="212" t="s">
        <v>93</v>
      </c>
      <c r="C146" s="212"/>
      <c r="D146" s="38">
        <f t="shared" si="16"/>
        <v>30</v>
      </c>
      <c r="E146" s="45">
        <v>1050</v>
      </c>
      <c r="F146" s="46">
        <v>35</v>
      </c>
      <c r="G146" s="14" t="s">
        <v>10</v>
      </c>
      <c r="I146" s="93"/>
      <c r="J146" s="212" t="s">
        <v>93</v>
      </c>
      <c r="K146" s="212"/>
      <c r="L146" s="38">
        <f t="shared" si="21"/>
        <v>34</v>
      </c>
      <c r="M146" s="100">
        <f t="shared" si="20"/>
        <v>1190</v>
      </c>
      <c r="N146" s="19">
        <v>35</v>
      </c>
      <c r="O146" s="14" t="s">
        <v>10</v>
      </c>
      <c r="P146" s="11"/>
      <c r="Q146" s="258" t="s">
        <v>93</v>
      </c>
      <c r="R146" s="250"/>
      <c r="S146" s="99">
        <f t="shared" si="19"/>
        <v>33</v>
      </c>
      <c r="T146" s="45">
        <v>1155</v>
      </c>
      <c r="U146" s="19">
        <v>35</v>
      </c>
      <c r="V146" s="14" t="s">
        <v>10</v>
      </c>
    </row>
    <row r="147" spans="2:22">
      <c r="B147" s="212"/>
      <c r="C147" s="212"/>
      <c r="D147" s="38">
        <f t="shared" si="16"/>
        <v>38.5</v>
      </c>
      <c r="E147" s="45">
        <v>385</v>
      </c>
      <c r="F147" s="46">
        <v>10</v>
      </c>
      <c r="G147" s="14" t="s">
        <v>10</v>
      </c>
      <c r="I147" s="93"/>
      <c r="J147" s="212"/>
      <c r="K147" s="212"/>
      <c r="L147" s="38">
        <f t="shared" si="21"/>
        <v>42.5</v>
      </c>
      <c r="M147" s="100">
        <f t="shared" si="20"/>
        <v>425</v>
      </c>
      <c r="N147" s="19">
        <v>10</v>
      </c>
      <c r="O147" s="14" t="s">
        <v>10</v>
      </c>
      <c r="P147" s="11"/>
      <c r="Q147" s="212"/>
      <c r="R147" s="212"/>
      <c r="S147" s="99">
        <f t="shared" si="19"/>
        <v>42.4</v>
      </c>
      <c r="T147" s="45">
        <v>424</v>
      </c>
      <c r="U147" s="19">
        <v>10</v>
      </c>
      <c r="V147" s="14" t="s">
        <v>10</v>
      </c>
    </row>
    <row r="148" spans="2:22">
      <c r="B148" s="209" t="s">
        <v>117</v>
      </c>
      <c r="C148" s="210"/>
      <c r="D148" s="210"/>
      <c r="E148" s="210"/>
      <c r="F148" s="210"/>
      <c r="G148" s="211"/>
      <c r="I148" s="93"/>
      <c r="J148" s="209" t="s">
        <v>117</v>
      </c>
      <c r="K148" s="210"/>
      <c r="L148" s="210"/>
      <c r="M148" s="210"/>
      <c r="N148" s="210"/>
      <c r="O148" s="211"/>
      <c r="P148" s="11"/>
      <c r="Q148" s="209" t="s">
        <v>117</v>
      </c>
      <c r="R148" s="210"/>
      <c r="S148" s="210"/>
      <c r="T148" s="210"/>
      <c r="U148" s="210"/>
      <c r="V148" s="211"/>
    </row>
    <row r="149" spans="2:22">
      <c r="B149" s="175" t="s">
        <v>118</v>
      </c>
      <c r="C149" s="175"/>
      <c r="D149" s="38">
        <f t="shared" si="16"/>
        <v>39.428571428571431</v>
      </c>
      <c r="E149" s="45">
        <v>1380</v>
      </c>
      <c r="F149" s="46">
        <v>35</v>
      </c>
      <c r="G149" s="14" t="s">
        <v>10</v>
      </c>
      <c r="I149" s="93"/>
      <c r="J149" s="175" t="s">
        <v>118</v>
      </c>
      <c r="K149" s="175"/>
      <c r="L149" s="38">
        <f t="shared" si="21"/>
        <v>43.428571428571431</v>
      </c>
      <c r="M149" s="100">
        <f t="shared" si="20"/>
        <v>1520</v>
      </c>
      <c r="N149" s="19">
        <v>35</v>
      </c>
      <c r="O149" s="14" t="s">
        <v>10</v>
      </c>
      <c r="P149" s="11"/>
      <c r="Q149" s="213" t="s">
        <v>118</v>
      </c>
      <c r="R149" s="214"/>
      <c r="S149" s="38">
        <f t="shared" si="19"/>
        <v>43.371428571428574</v>
      </c>
      <c r="T149" s="45">
        <v>1518</v>
      </c>
      <c r="U149" s="19">
        <v>35</v>
      </c>
      <c r="V149" s="14" t="s">
        <v>10</v>
      </c>
    </row>
    <row r="150" spans="2:22">
      <c r="B150" s="175"/>
      <c r="C150" s="175"/>
      <c r="D150" s="38">
        <f t="shared" si="16"/>
        <v>49.5</v>
      </c>
      <c r="E150" s="45">
        <v>495</v>
      </c>
      <c r="F150" s="46">
        <v>10</v>
      </c>
      <c r="G150" s="14" t="s">
        <v>10</v>
      </c>
      <c r="I150" s="93"/>
      <c r="J150" s="175"/>
      <c r="K150" s="175"/>
      <c r="L150" s="38">
        <f t="shared" si="21"/>
        <v>53.5</v>
      </c>
      <c r="M150" s="100">
        <f t="shared" si="20"/>
        <v>535</v>
      </c>
      <c r="N150" s="19">
        <v>10</v>
      </c>
      <c r="O150" s="14" t="s">
        <v>10</v>
      </c>
      <c r="P150" s="11"/>
      <c r="Q150" s="175"/>
      <c r="R150" s="175"/>
      <c r="S150" s="38">
        <f t="shared" si="19"/>
        <v>54.5</v>
      </c>
      <c r="T150" s="45">
        <v>545</v>
      </c>
      <c r="U150" s="19">
        <v>10</v>
      </c>
      <c r="V150" s="14" t="s">
        <v>10</v>
      </c>
    </row>
    <row r="151" spans="2:22" ht="30" customHeight="1">
      <c r="B151" s="209" t="s">
        <v>119</v>
      </c>
      <c r="C151" s="210"/>
      <c r="D151" s="210"/>
      <c r="E151" s="210"/>
      <c r="F151" s="210"/>
      <c r="G151" s="211"/>
      <c r="I151" s="93"/>
      <c r="J151" s="209" t="s">
        <v>119</v>
      </c>
      <c r="K151" s="210"/>
      <c r="L151" s="210"/>
      <c r="M151" s="210"/>
      <c r="N151" s="210"/>
      <c r="O151" s="211"/>
      <c r="P151" s="11"/>
      <c r="Q151" s="209" t="s">
        <v>119</v>
      </c>
      <c r="R151" s="210"/>
      <c r="S151" s="210"/>
      <c r="T151" s="210"/>
      <c r="U151" s="210"/>
      <c r="V151" s="211"/>
    </row>
    <row r="152" spans="2:22" ht="21.75" customHeight="1">
      <c r="B152" s="213" t="s">
        <v>120</v>
      </c>
      <c r="C152" s="214"/>
      <c r="D152" s="38" t="s">
        <v>145</v>
      </c>
      <c r="E152" s="45">
        <v>855</v>
      </c>
      <c r="F152" s="46">
        <v>35</v>
      </c>
      <c r="G152" s="14" t="s">
        <v>10</v>
      </c>
      <c r="I152" s="93"/>
      <c r="J152" s="213" t="s">
        <v>120</v>
      </c>
      <c r="K152" s="214"/>
      <c r="L152" s="38">
        <f t="shared" si="21"/>
        <v>28.428571428571427</v>
      </c>
      <c r="M152" s="100">
        <f t="shared" si="20"/>
        <v>995</v>
      </c>
      <c r="N152" s="19">
        <v>35</v>
      </c>
      <c r="O152" s="14" t="s">
        <v>10</v>
      </c>
      <c r="P152" s="11"/>
      <c r="Q152" s="213" t="s">
        <v>120</v>
      </c>
      <c r="R152" s="214"/>
      <c r="S152" s="38">
        <f t="shared" si="19"/>
        <v>26.885714285714286</v>
      </c>
      <c r="T152" s="45">
        <v>941</v>
      </c>
      <c r="U152" s="19">
        <v>35</v>
      </c>
      <c r="V152" s="14" t="s">
        <v>10</v>
      </c>
    </row>
    <row r="153" spans="2:22" ht="17.25" customHeight="1">
      <c r="B153" s="215"/>
      <c r="C153" s="216"/>
      <c r="D153" s="38">
        <v>30.5</v>
      </c>
      <c r="E153" s="45">
        <v>305</v>
      </c>
      <c r="F153" s="46">
        <v>10</v>
      </c>
      <c r="G153" s="14" t="s">
        <v>10</v>
      </c>
      <c r="I153" s="93"/>
      <c r="J153" s="215"/>
      <c r="K153" s="216"/>
      <c r="L153" s="38"/>
      <c r="M153" s="100"/>
      <c r="N153" s="19">
        <v>10</v>
      </c>
      <c r="O153" s="14" t="s">
        <v>10</v>
      </c>
      <c r="P153" s="11"/>
      <c r="Q153" s="215"/>
      <c r="R153" s="216"/>
      <c r="S153" s="38"/>
      <c r="T153" s="45">
        <v>336</v>
      </c>
      <c r="U153" s="19">
        <v>10</v>
      </c>
      <c r="V153" s="14" t="s">
        <v>10</v>
      </c>
    </row>
    <row r="154" spans="2:22" ht="12.75" customHeight="1">
      <c r="B154" s="175" t="s">
        <v>121</v>
      </c>
      <c r="C154" s="175"/>
      <c r="D154" s="38">
        <f t="shared" si="16"/>
        <v>25.571428571428573</v>
      </c>
      <c r="E154" s="45">
        <v>895</v>
      </c>
      <c r="F154" s="46">
        <v>35</v>
      </c>
      <c r="G154" s="14" t="s">
        <v>10</v>
      </c>
      <c r="I154" s="93"/>
      <c r="J154" s="175" t="s">
        <v>121</v>
      </c>
      <c r="K154" s="175"/>
      <c r="L154" s="38">
        <f t="shared" si="21"/>
        <v>29.571428571428573</v>
      </c>
      <c r="M154" s="100">
        <f t="shared" si="20"/>
        <v>1035</v>
      </c>
      <c r="N154" s="19">
        <v>35</v>
      </c>
      <c r="O154" s="14" t="s">
        <v>10</v>
      </c>
      <c r="P154" s="11"/>
      <c r="Q154" s="207" t="s">
        <v>121</v>
      </c>
      <c r="R154" s="208"/>
      <c r="S154" s="38">
        <f t="shared" si="19"/>
        <v>28.142857142857142</v>
      </c>
      <c r="T154" s="45">
        <v>985</v>
      </c>
      <c r="U154" s="19">
        <v>35</v>
      </c>
      <c r="V154" s="14" t="s">
        <v>10</v>
      </c>
    </row>
    <row r="155" spans="2:22" ht="12.75" customHeight="1">
      <c r="B155" s="175" t="s">
        <v>122</v>
      </c>
      <c r="C155" s="175"/>
      <c r="D155" s="38">
        <f t="shared" si="16"/>
        <v>19.142857142857142</v>
      </c>
      <c r="E155" s="45">
        <v>670</v>
      </c>
      <c r="F155" s="46">
        <v>35</v>
      </c>
      <c r="G155" s="14" t="s">
        <v>10</v>
      </c>
      <c r="H155" s="35"/>
      <c r="I155" s="93"/>
      <c r="J155" s="175" t="s">
        <v>122</v>
      </c>
      <c r="K155" s="175"/>
      <c r="L155" s="38">
        <f t="shared" si="21"/>
        <v>23.142857142857142</v>
      </c>
      <c r="M155" s="100">
        <f t="shared" si="20"/>
        <v>810</v>
      </c>
      <c r="N155" s="19">
        <v>35</v>
      </c>
      <c r="O155" s="14" t="s">
        <v>10</v>
      </c>
      <c r="P155" s="11"/>
      <c r="Q155" s="207" t="s">
        <v>122</v>
      </c>
      <c r="R155" s="208"/>
      <c r="S155" s="38">
        <f t="shared" si="19"/>
        <v>21.057142857142857</v>
      </c>
      <c r="T155" s="45">
        <v>737</v>
      </c>
      <c r="U155" s="19">
        <v>35</v>
      </c>
      <c r="V155" s="14" t="s">
        <v>10</v>
      </c>
    </row>
    <row r="156" spans="2:22" ht="12.75" customHeight="1">
      <c r="B156" s="175" t="s">
        <v>123</v>
      </c>
      <c r="C156" s="175"/>
      <c r="D156" s="38">
        <f t="shared" si="16"/>
        <v>18.714285714285715</v>
      </c>
      <c r="E156" s="45">
        <v>655</v>
      </c>
      <c r="F156" s="46">
        <v>35</v>
      </c>
      <c r="G156" s="14" t="s">
        <v>10</v>
      </c>
      <c r="I156" s="93"/>
      <c r="J156" s="175" t="s">
        <v>123</v>
      </c>
      <c r="K156" s="175"/>
      <c r="L156" s="38">
        <f t="shared" si="21"/>
        <v>22.714285714285715</v>
      </c>
      <c r="M156" s="100">
        <f t="shared" si="20"/>
        <v>795</v>
      </c>
      <c r="N156" s="19">
        <v>35</v>
      </c>
      <c r="O156" s="14" t="s">
        <v>10</v>
      </c>
      <c r="P156" s="11"/>
      <c r="Q156" s="207" t="s">
        <v>123</v>
      </c>
      <c r="R156" s="208"/>
      <c r="S156" s="38">
        <f t="shared" si="19"/>
        <v>20.6</v>
      </c>
      <c r="T156" s="45">
        <v>721</v>
      </c>
      <c r="U156" s="19">
        <v>35</v>
      </c>
      <c r="V156" s="14" t="s">
        <v>10</v>
      </c>
    </row>
    <row r="157" spans="2:22" ht="12.75" customHeight="1">
      <c r="B157" s="213" t="s">
        <v>124</v>
      </c>
      <c r="C157" s="214"/>
      <c r="D157" s="38">
        <f t="shared" si="16"/>
        <v>25.428571428571427</v>
      </c>
      <c r="E157" s="45">
        <v>890</v>
      </c>
      <c r="F157" s="46">
        <v>35</v>
      </c>
      <c r="G157" s="14" t="s">
        <v>10</v>
      </c>
      <c r="I157" s="93"/>
      <c r="J157" s="213" t="s">
        <v>124</v>
      </c>
      <c r="K157" s="214"/>
      <c r="L157" s="38">
        <f t="shared" si="21"/>
        <v>29.428571428571427</v>
      </c>
      <c r="M157" s="100">
        <f t="shared" si="20"/>
        <v>1030</v>
      </c>
      <c r="N157" s="19">
        <v>35</v>
      </c>
      <c r="O157" s="14" t="s">
        <v>10</v>
      </c>
      <c r="P157" s="11"/>
      <c r="Q157" s="213" t="s">
        <v>124</v>
      </c>
      <c r="R157" s="214"/>
      <c r="S157" s="38">
        <f t="shared" si="19"/>
        <v>27.971428571428572</v>
      </c>
      <c r="T157" s="45">
        <v>979</v>
      </c>
      <c r="U157" s="19">
        <v>35</v>
      </c>
      <c r="V157" s="14" t="s">
        <v>10</v>
      </c>
    </row>
    <row r="158" spans="2:22" ht="12.75" customHeight="1">
      <c r="B158" s="215"/>
      <c r="C158" s="216"/>
      <c r="D158" s="38">
        <f t="shared" ref="D158:D161" si="22">E158/F158</f>
        <v>32</v>
      </c>
      <c r="E158" s="45">
        <v>320</v>
      </c>
      <c r="F158" s="46">
        <v>10</v>
      </c>
      <c r="G158" s="14" t="s">
        <v>10</v>
      </c>
      <c r="I158" s="93"/>
      <c r="J158" s="215"/>
      <c r="K158" s="216"/>
      <c r="L158" s="38"/>
      <c r="M158" s="100"/>
      <c r="N158" s="19">
        <v>10</v>
      </c>
      <c r="O158" s="14" t="s">
        <v>10</v>
      </c>
      <c r="P158" s="11"/>
      <c r="Q158" s="215"/>
      <c r="R158" s="216"/>
      <c r="S158" s="38"/>
      <c r="T158" s="45">
        <v>352</v>
      </c>
      <c r="U158" s="19">
        <v>10</v>
      </c>
      <c r="V158" s="14" t="s">
        <v>10</v>
      </c>
    </row>
    <row r="159" spans="2:22" ht="12.75" customHeight="1">
      <c r="B159" s="213" t="s">
        <v>125</v>
      </c>
      <c r="C159" s="214"/>
      <c r="D159" s="38">
        <v>24.57</v>
      </c>
      <c r="E159" s="45">
        <v>860</v>
      </c>
      <c r="F159" s="46">
        <v>35</v>
      </c>
      <c r="G159" s="14" t="s">
        <v>10</v>
      </c>
      <c r="I159" s="93"/>
      <c r="J159" s="213" t="s">
        <v>125</v>
      </c>
      <c r="K159" s="214"/>
      <c r="L159" s="38">
        <f t="shared" si="21"/>
        <v>28.571428571428573</v>
      </c>
      <c r="M159" s="100">
        <f t="shared" si="20"/>
        <v>1000</v>
      </c>
      <c r="N159" s="19">
        <v>35</v>
      </c>
      <c r="O159" s="14" t="s">
        <v>10</v>
      </c>
      <c r="P159" s="11"/>
      <c r="Q159" s="213" t="s">
        <v>125</v>
      </c>
      <c r="R159" s="214"/>
      <c r="S159" s="38">
        <f t="shared" si="19"/>
        <v>27.028571428571428</v>
      </c>
      <c r="T159" s="45">
        <v>946</v>
      </c>
      <c r="U159" s="19">
        <v>35</v>
      </c>
      <c r="V159" s="14" t="s">
        <v>10</v>
      </c>
    </row>
    <row r="160" spans="2:22" ht="12.75" customHeight="1">
      <c r="B160" s="215"/>
      <c r="C160" s="216"/>
      <c r="D160" s="38">
        <f t="shared" si="22"/>
        <v>31</v>
      </c>
      <c r="E160" s="45">
        <v>310</v>
      </c>
      <c r="F160" s="46">
        <v>10</v>
      </c>
      <c r="G160" s="14" t="s">
        <v>10</v>
      </c>
      <c r="I160" s="93"/>
      <c r="J160" s="215"/>
      <c r="K160" s="216"/>
      <c r="L160" s="38"/>
      <c r="M160" s="100"/>
      <c r="N160" s="19">
        <v>10</v>
      </c>
      <c r="O160" s="14" t="s">
        <v>10</v>
      </c>
      <c r="P160" s="11"/>
      <c r="Q160" s="215"/>
      <c r="R160" s="216"/>
      <c r="S160" s="38"/>
      <c r="T160" s="45">
        <v>341</v>
      </c>
      <c r="U160" s="19">
        <v>10</v>
      </c>
      <c r="V160" s="14" t="s">
        <v>10</v>
      </c>
    </row>
    <row r="161" spans="2:22" ht="12.75" customHeight="1">
      <c r="B161" s="260" t="s">
        <v>126</v>
      </c>
      <c r="C161" s="261"/>
      <c r="D161" s="87">
        <f t="shared" si="22"/>
        <v>21.142857142857142</v>
      </c>
      <c r="E161" s="101">
        <v>740</v>
      </c>
      <c r="F161" s="48">
        <v>35</v>
      </c>
      <c r="G161" s="102" t="s">
        <v>10</v>
      </c>
      <c r="I161" s="93"/>
      <c r="J161" s="260" t="s">
        <v>126</v>
      </c>
      <c r="K161" s="261"/>
      <c r="L161" s="87">
        <f t="shared" si="21"/>
        <v>25.142857142857142</v>
      </c>
      <c r="M161" s="103">
        <f t="shared" si="20"/>
        <v>880</v>
      </c>
      <c r="N161" s="88">
        <v>35</v>
      </c>
      <c r="O161" s="102" t="s">
        <v>10</v>
      </c>
      <c r="P161" s="11"/>
      <c r="Q161" s="262" t="s">
        <v>126</v>
      </c>
      <c r="R161" s="263"/>
      <c r="S161" s="104">
        <f t="shared" si="19"/>
        <v>23.257142857142856</v>
      </c>
      <c r="T161" s="105">
        <v>814</v>
      </c>
      <c r="U161" s="106">
        <v>35</v>
      </c>
      <c r="V161" s="107" t="s">
        <v>10</v>
      </c>
    </row>
    <row r="162" spans="2:22" ht="12.75" customHeight="1">
      <c r="B162" s="108" t="s">
        <v>146</v>
      </c>
      <c r="C162" s="109"/>
      <c r="D162" s="110">
        <v>28</v>
      </c>
      <c r="E162" s="111">
        <v>980</v>
      </c>
      <c r="F162" s="112">
        <v>35</v>
      </c>
      <c r="G162" s="113" t="s">
        <v>10</v>
      </c>
      <c r="I162" s="93"/>
      <c r="J162" s="108" t="s">
        <v>146</v>
      </c>
      <c r="K162" s="109"/>
      <c r="L162" s="110">
        <v>31.29</v>
      </c>
      <c r="M162" s="114">
        <v>1095</v>
      </c>
      <c r="N162" s="115">
        <v>35</v>
      </c>
      <c r="O162" s="113" t="s">
        <v>10</v>
      </c>
      <c r="P162" s="11"/>
      <c r="Q162" s="108" t="s">
        <v>146</v>
      </c>
      <c r="R162" s="116"/>
      <c r="S162" s="110">
        <v>31.29</v>
      </c>
      <c r="T162" s="111">
        <v>1078</v>
      </c>
      <c r="U162" s="115">
        <v>35</v>
      </c>
      <c r="V162" s="113" t="s">
        <v>10</v>
      </c>
    </row>
    <row r="163" spans="2:22" ht="12.75" customHeight="1">
      <c r="B163" s="264" t="s">
        <v>147</v>
      </c>
      <c r="C163" s="265"/>
      <c r="D163" s="94">
        <v>27.28</v>
      </c>
      <c r="E163" s="117">
        <v>955</v>
      </c>
      <c r="F163" s="118">
        <v>35</v>
      </c>
      <c r="G163" s="95" t="s">
        <v>10</v>
      </c>
      <c r="I163" s="93"/>
      <c r="J163" s="264" t="s">
        <v>147</v>
      </c>
      <c r="K163" s="265"/>
      <c r="L163" s="94">
        <v>31.28</v>
      </c>
      <c r="M163" s="98">
        <v>1095</v>
      </c>
      <c r="N163" s="67">
        <v>35</v>
      </c>
      <c r="O163" s="95" t="s">
        <v>10</v>
      </c>
      <c r="P163" s="11"/>
      <c r="Q163" s="266" t="s">
        <v>147</v>
      </c>
      <c r="R163" s="267"/>
      <c r="S163" s="119">
        <v>31.28</v>
      </c>
      <c r="T163" s="120">
        <v>1051</v>
      </c>
      <c r="U163" s="121">
        <v>35</v>
      </c>
      <c r="V163" s="122" t="s">
        <v>10</v>
      </c>
    </row>
    <row r="164" spans="2:22" ht="93" customHeight="1">
      <c r="B164" s="172" t="s">
        <v>148</v>
      </c>
      <c r="C164" s="172"/>
      <c r="D164" s="172"/>
      <c r="E164" s="172"/>
      <c r="F164" s="172"/>
      <c r="G164" s="172"/>
      <c r="J164" s="172" t="s">
        <v>148</v>
      </c>
      <c r="K164" s="172"/>
      <c r="L164" s="172"/>
      <c r="M164" s="172"/>
      <c r="N164" s="172"/>
      <c r="O164" s="172"/>
      <c r="P164" s="11"/>
      <c r="Q164" s="268" t="s">
        <v>149</v>
      </c>
      <c r="R164" s="268"/>
      <c r="S164" s="268"/>
      <c r="T164" s="268"/>
      <c r="U164" s="268"/>
      <c r="V164" s="268"/>
    </row>
    <row r="165" spans="2:22">
      <c r="P165" s="11"/>
      <c r="U165" s="2"/>
    </row>
    <row r="166" spans="2:22">
      <c r="P166" s="11"/>
      <c r="U166" s="2"/>
    </row>
    <row r="167" spans="2:22">
      <c r="P167" s="11"/>
      <c r="U167" s="2"/>
    </row>
    <row r="168" spans="2:22">
      <c r="P168" s="11"/>
      <c r="U168" s="2"/>
    </row>
    <row r="169" spans="2:22">
      <c r="P169" s="11"/>
      <c r="U169" s="2"/>
    </row>
    <row r="170" spans="2:22">
      <c r="U170" s="2"/>
    </row>
    <row r="171" spans="2:22">
      <c r="U171" s="2"/>
    </row>
    <row r="172" spans="2:22">
      <c r="U172" s="2"/>
    </row>
    <row r="173" spans="2:22">
      <c r="U173" s="2"/>
    </row>
    <row r="174" spans="2:22">
      <c r="U174" s="2"/>
    </row>
    <row r="175" spans="2:22">
      <c r="U175" s="2"/>
    </row>
    <row r="176" spans="2:22">
      <c r="U176" s="2"/>
    </row>
    <row r="177" spans="21:21">
      <c r="U177" s="2"/>
    </row>
  </sheetData>
  <mergeCells count="220">
    <mergeCell ref="B163:C163"/>
    <mergeCell ref="J163:K163"/>
    <mergeCell ref="Q163:R163"/>
    <mergeCell ref="B164:G164"/>
    <mergeCell ref="J164:O164"/>
    <mergeCell ref="Q164:V164"/>
    <mergeCell ref="B157:C158"/>
    <mergeCell ref="J157:K158"/>
    <mergeCell ref="Q157:R158"/>
    <mergeCell ref="B159:C160"/>
    <mergeCell ref="J159:K160"/>
    <mergeCell ref="Q159:R160"/>
    <mergeCell ref="B161:C161"/>
    <mergeCell ref="J161:K161"/>
    <mergeCell ref="Q161:R161"/>
    <mergeCell ref="B154:C154"/>
    <mergeCell ref="J154:K154"/>
    <mergeCell ref="Q154:R154"/>
    <mergeCell ref="B155:C155"/>
    <mergeCell ref="J155:K155"/>
    <mergeCell ref="Q155:R155"/>
    <mergeCell ref="B156:C156"/>
    <mergeCell ref="J156:K156"/>
    <mergeCell ref="Q156:R156"/>
    <mergeCell ref="B149:C150"/>
    <mergeCell ref="J149:K150"/>
    <mergeCell ref="Q149:R150"/>
    <mergeCell ref="B151:G151"/>
    <mergeCell ref="J151:O151"/>
    <mergeCell ref="Q151:V151"/>
    <mergeCell ref="B152:C153"/>
    <mergeCell ref="J152:K153"/>
    <mergeCell ref="Q152:R153"/>
    <mergeCell ref="B144:C145"/>
    <mergeCell ref="J144:K145"/>
    <mergeCell ref="Q144:R145"/>
    <mergeCell ref="B146:C147"/>
    <mergeCell ref="J146:K147"/>
    <mergeCell ref="Q146:R147"/>
    <mergeCell ref="B148:G148"/>
    <mergeCell ref="J148:O148"/>
    <mergeCell ref="Q148:V148"/>
    <mergeCell ref="B139:G139"/>
    <mergeCell ref="J139:O139"/>
    <mergeCell ref="Q139:V139"/>
    <mergeCell ref="B140:C141"/>
    <mergeCell ref="J140:K141"/>
    <mergeCell ref="Q140:R141"/>
    <mergeCell ref="B142:C143"/>
    <mergeCell ref="J142:K143"/>
    <mergeCell ref="Q142:R143"/>
    <mergeCell ref="B135:C136"/>
    <mergeCell ref="J135:K136"/>
    <mergeCell ref="Q135:R136"/>
    <mergeCell ref="B137:C137"/>
    <mergeCell ref="J137:K137"/>
    <mergeCell ref="Q137:R137"/>
    <mergeCell ref="B138:C138"/>
    <mergeCell ref="J138:K138"/>
    <mergeCell ref="Q138:R138"/>
    <mergeCell ref="B132:C132"/>
    <mergeCell ref="J132:K132"/>
    <mergeCell ref="Q132:R132"/>
    <mergeCell ref="B133:C133"/>
    <mergeCell ref="J133:K133"/>
    <mergeCell ref="Q133:R133"/>
    <mergeCell ref="B134:C134"/>
    <mergeCell ref="J134:K134"/>
    <mergeCell ref="Q134:R134"/>
    <mergeCell ref="B127:C128"/>
    <mergeCell ref="J127:K128"/>
    <mergeCell ref="Q127:R128"/>
    <mergeCell ref="B129:C130"/>
    <mergeCell ref="J129:K130"/>
    <mergeCell ref="Q129:R130"/>
    <mergeCell ref="B131:C131"/>
    <mergeCell ref="J131:K131"/>
    <mergeCell ref="Q131:R131"/>
    <mergeCell ref="B122:C123"/>
    <mergeCell ref="J122:K123"/>
    <mergeCell ref="Q122:R123"/>
    <mergeCell ref="B124:C124"/>
    <mergeCell ref="J124:K124"/>
    <mergeCell ref="Q124:R124"/>
    <mergeCell ref="B125:C126"/>
    <mergeCell ref="J125:K126"/>
    <mergeCell ref="Q125:R126"/>
    <mergeCell ref="B116:C117"/>
    <mergeCell ref="J116:K117"/>
    <mergeCell ref="Q116:R117"/>
    <mergeCell ref="B118:C119"/>
    <mergeCell ref="J118:K119"/>
    <mergeCell ref="Q118:R119"/>
    <mergeCell ref="B120:C121"/>
    <mergeCell ref="J120:K121"/>
    <mergeCell ref="Q120:R121"/>
    <mergeCell ref="B110:C111"/>
    <mergeCell ref="J110:K111"/>
    <mergeCell ref="Q110:R111"/>
    <mergeCell ref="B112:C113"/>
    <mergeCell ref="J112:K113"/>
    <mergeCell ref="Q112:R113"/>
    <mergeCell ref="B114:C115"/>
    <mergeCell ref="J114:K115"/>
    <mergeCell ref="Q114:R115"/>
    <mergeCell ref="B104:C105"/>
    <mergeCell ref="J104:K105"/>
    <mergeCell ref="Q104:R105"/>
    <mergeCell ref="B106:C107"/>
    <mergeCell ref="J106:K107"/>
    <mergeCell ref="Q106:R107"/>
    <mergeCell ref="B108:C109"/>
    <mergeCell ref="J108:K109"/>
    <mergeCell ref="Q108:R109"/>
    <mergeCell ref="B98:C99"/>
    <mergeCell ref="J98:K99"/>
    <mergeCell ref="Q98:R99"/>
    <mergeCell ref="B100:C101"/>
    <mergeCell ref="J100:K101"/>
    <mergeCell ref="Q100:R101"/>
    <mergeCell ref="B102:C103"/>
    <mergeCell ref="J102:K103"/>
    <mergeCell ref="Q102:R103"/>
    <mergeCell ref="B93:G93"/>
    <mergeCell ref="J93:O93"/>
    <mergeCell ref="Q93:V93"/>
    <mergeCell ref="B94:C95"/>
    <mergeCell ref="J94:K95"/>
    <mergeCell ref="Q94:R95"/>
    <mergeCell ref="B96:C97"/>
    <mergeCell ref="J96:K97"/>
    <mergeCell ref="Q96:R97"/>
    <mergeCell ref="S78:S80"/>
    <mergeCell ref="T78:T80"/>
    <mergeCell ref="U78:U80"/>
    <mergeCell ref="B88:B89"/>
    <mergeCell ref="J88:J89"/>
    <mergeCell ref="Q88:Q89"/>
    <mergeCell ref="B92:C92"/>
    <mergeCell ref="J92:K92"/>
    <mergeCell ref="Q92:R92"/>
    <mergeCell ref="C78:C80"/>
    <mergeCell ref="D78:D80"/>
    <mergeCell ref="E78:E80"/>
    <mergeCell ref="F78:F80"/>
    <mergeCell ref="K78:K80"/>
    <mergeCell ref="L78:L80"/>
    <mergeCell ref="M78:M80"/>
    <mergeCell ref="N78:N80"/>
    <mergeCell ref="R78:R80"/>
    <mergeCell ref="B73:F73"/>
    <mergeCell ref="J73:N73"/>
    <mergeCell ref="Q73:U73"/>
    <mergeCell ref="B76:B77"/>
    <mergeCell ref="C76:C77"/>
    <mergeCell ref="D76:D77"/>
    <mergeCell ref="E76:E77"/>
    <mergeCell ref="J76:J77"/>
    <mergeCell ref="K76:K77"/>
    <mergeCell ref="L76:L77"/>
    <mergeCell ref="M76:M77"/>
    <mergeCell ref="Q76:Q77"/>
    <mergeCell ref="R76:R77"/>
    <mergeCell ref="S76:S77"/>
    <mergeCell ref="T76:T77"/>
    <mergeCell ref="B48:B51"/>
    <mergeCell ref="J48:J51"/>
    <mergeCell ref="Q48:Q51"/>
    <mergeCell ref="B63:F63"/>
    <mergeCell ref="J63:N63"/>
    <mergeCell ref="Q63:U63"/>
    <mergeCell ref="B71:B72"/>
    <mergeCell ref="J71:J72"/>
    <mergeCell ref="Q71:Q72"/>
    <mergeCell ref="B37:F37"/>
    <mergeCell ref="J37:N37"/>
    <mergeCell ref="Q37:U37"/>
    <mergeCell ref="B41:B42"/>
    <mergeCell ref="J41:J42"/>
    <mergeCell ref="Q41:Q42"/>
    <mergeCell ref="B44:B45"/>
    <mergeCell ref="J44:J45"/>
    <mergeCell ref="Q44:Q45"/>
    <mergeCell ref="B28:B30"/>
    <mergeCell ref="J28:J30"/>
    <mergeCell ref="Q28:Q30"/>
    <mergeCell ref="B31:B32"/>
    <mergeCell ref="J31:J32"/>
    <mergeCell ref="Q31:Q32"/>
    <mergeCell ref="B33:B34"/>
    <mergeCell ref="J33:J34"/>
    <mergeCell ref="Q33:Q34"/>
    <mergeCell ref="B20:B21"/>
    <mergeCell ref="J20:J21"/>
    <mergeCell ref="Q20:Q21"/>
    <mergeCell ref="B22:B23"/>
    <mergeCell ref="J22:J23"/>
    <mergeCell ref="Q22:Q23"/>
    <mergeCell ref="B26:F26"/>
    <mergeCell ref="J26:N26"/>
    <mergeCell ref="Q26:U26"/>
    <mergeCell ref="B12:B13"/>
    <mergeCell ref="J12:J13"/>
    <mergeCell ref="Q12:Q13"/>
    <mergeCell ref="B14:B15"/>
    <mergeCell ref="J14:J15"/>
    <mergeCell ref="Q14:Q15"/>
    <mergeCell ref="B17:B19"/>
    <mergeCell ref="J17:J19"/>
    <mergeCell ref="Q17:Q19"/>
    <mergeCell ref="B1:G1"/>
    <mergeCell ref="J1:O1"/>
    <mergeCell ref="Q1:V1"/>
    <mergeCell ref="B2:F2"/>
    <mergeCell ref="J2:N2"/>
    <mergeCell ref="Q2:U2"/>
    <mergeCell ref="B4:E4"/>
    <mergeCell ref="B5:B8"/>
    <mergeCell ref="J5:J8"/>
    <mergeCell ref="Q5:Q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2"/>
  <sheetViews>
    <sheetView view="pageBreakPreview" topLeftCell="A35" workbookViewId="0">
      <selection activeCell="E31" sqref="E31"/>
    </sheetView>
  </sheetViews>
  <sheetFormatPr defaultRowHeight="15"/>
  <cols>
    <col min="1" max="1" width="1.7109375" customWidth="1"/>
    <col min="2" max="2" width="41.85546875" customWidth="1"/>
    <col min="3" max="3" width="7" customWidth="1"/>
  </cols>
  <sheetData>
    <row r="1" spans="1:8" ht="81" customHeight="1">
      <c r="A1" s="1"/>
      <c r="B1" s="221" t="s">
        <v>0</v>
      </c>
      <c r="C1" s="221"/>
      <c r="D1" s="221"/>
      <c r="E1" s="221"/>
      <c r="F1" s="221"/>
      <c r="G1" s="221"/>
      <c r="H1" s="1"/>
    </row>
    <row r="2" spans="1:8" ht="15.75">
      <c r="A2" s="123"/>
      <c r="B2" s="222" t="s">
        <v>1</v>
      </c>
      <c r="C2" s="223"/>
      <c r="D2" s="223"/>
      <c r="E2" s="223"/>
      <c r="F2" s="224"/>
      <c r="G2" s="3"/>
      <c r="H2" s="3"/>
    </row>
    <row r="3" spans="1:8" ht="60">
      <c r="A3" s="124"/>
      <c r="B3" s="4" t="s">
        <v>150</v>
      </c>
      <c r="C3" s="4" t="s">
        <v>3</v>
      </c>
      <c r="D3" s="4" t="s">
        <v>4</v>
      </c>
      <c r="E3" s="4" t="s">
        <v>5</v>
      </c>
      <c r="F3" s="4" t="s">
        <v>6</v>
      </c>
      <c r="G3" s="1" t="s">
        <v>7</v>
      </c>
      <c r="H3" s="1"/>
    </row>
    <row r="4" spans="1:8" ht="15.75">
      <c r="A4" s="124"/>
      <c r="B4" s="181" t="s">
        <v>8</v>
      </c>
      <c r="C4" s="182"/>
      <c r="D4" s="182"/>
      <c r="E4" s="183"/>
      <c r="F4" s="5"/>
      <c r="G4" s="1"/>
      <c r="H4" s="1"/>
    </row>
    <row r="5" spans="1:8">
      <c r="A5" s="123"/>
      <c r="B5" s="225" t="s">
        <v>9</v>
      </c>
      <c r="C5" s="7">
        <v>16.25</v>
      </c>
      <c r="D5" s="8">
        <f>E5*C5</f>
        <v>650</v>
      </c>
      <c r="E5" s="9">
        <v>40</v>
      </c>
      <c r="F5" s="9" t="s">
        <v>10</v>
      </c>
      <c r="G5" s="3"/>
      <c r="H5" s="10"/>
    </row>
    <row r="6" spans="1:8" hidden="1">
      <c r="A6" s="3"/>
      <c r="B6" s="175"/>
      <c r="C6" s="7"/>
      <c r="D6" s="8"/>
      <c r="E6" s="9">
        <v>22</v>
      </c>
      <c r="F6" s="9" t="s">
        <v>10</v>
      </c>
      <c r="G6" s="3"/>
      <c r="H6" s="10"/>
    </row>
    <row r="7" spans="1:8">
      <c r="A7" s="3"/>
      <c r="B7" s="175"/>
      <c r="C7" s="7">
        <v>22.5</v>
      </c>
      <c r="D7" s="8">
        <v>225</v>
      </c>
      <c r="E7" s="9">
        <v>10</v>
      </c>
      <c r="F7" s="9" t="s">
        <v>10</v>
      </c>
      <c r="G7" s="3"/>
      <c r="H7" s="10"/>
    </row>
    <row r="8" spans="1:8">
      <c r="A8" s="3"/>
      <c r="B8" s="175"/>
      <c r="C8" s="7">
        <v>24</v>
      </c>
      <c r="D8" s="8">
        <v>24</v>
      </c>
      <c r="E8" s="9">
        <v>1</v>
      </c>
      <c r="F8" s="9" t="s">
        <v>10</v>
      </c>
      <c r="G8" s="3"/>
      <c r="H8" s="10"/>
    </row>
    <row r="9" spans="1:8" ht="15.75" customHeight="1">
      <c r="A9" s="123"/>
      <c r="B9" s="12" t="s">
        <v>11</v>
      </c>
      <c r="C9" s="7">
        <f>D9/E9</f>
        <v>17</v>
      </c>
      <c r="D9" s="8">
        <v>595</v>
      </c>
      <c r="E9" s="9">
        <v>35</v>
      </c>
      <c r="F9" s="9" t="s">
        <v>10</v>
      </c>
      <c r="G9" s="3"/>
      <c r="H9" s="10"/>
    </row>
    <row r="10" spans="1:8" ht="16.5" customHeight="1">
      <c r="A10" s="123"/>
      <c r="B10" s="12" t="s">
        <v>12</v>
      </c>
      <c r="C10" s="7">
        <f>D10/E10</f>
        <v>13.75</v>
      </c>
      <c r="D10" s="8">
        <v>550</v>
      </c>
      <c r="E10" s="9">
        <v>40</v>
      </c>
      <c r="F10" s="9" t="s">
        <v>10</v>
      </c>
      <c r="G10" s="3"/>
      <c r="H10" s="10"/>
    </row>
    <row r="11" spans="1:8">
      <c r="A11" s="123"/>
      <c r="B11" s="6" t="s">
        <v>13</v>
      </c>
      <c r="C11" s="7">
        <v>16.25</v>
      </c>
      <c r="D11" s="9">
        <f>C11*E11</f>
        <v>650</v>
      </c>
      <c r="E11" s="9">
        <v>40</v>
      </c>
      <c r="F11" s="9" t="s">
        <v>10</v>
      </c>
      <c r="G11" s="3"/>
      <c r="H11" s="10"/>
    </row>
    <row r="12" spans="1:8">
      <c r="A12" s="123"/>
      <c r="B12" s="225" t="s">
        <v>14</v>
      </c>
      <c r="C12" s="7">
        <f t="shared" ref="C12:C73" si="0">D12/E12</f>
        <v>24</v>
      </c>
      <c r="D12" s="8">
        <v>960</v>
      </c>
      <c r="E12" s="9">
        <v>40</v>
      </c>
      <c r="F12" s="9" t="s">
        <v>10</v>
      </c>
      <c r="G12" s="3"/>
      <c r="H12" s="10"/>
    </row>
    <row r="13" spans="1:8">
      <c r="A13" s="3"/>
      <c r="B13" s="175"/>
      <c r="C13" s="7">
        <f t="shared" si="0"/>
        <v>28.5</v>
      </c>
      <c r="D13" s="8">
        <v>285</v>
      </c>
      <c r="E13" s="9">
        <v>10</v>
      </c>
      <c r="F13" s="9" t="s">
        <v>10</v>
      </c>
      <c r="G13" s="3"/>
      <c r="H13" s="10"/>
    </row>
    <row r="14" spans="1:8">
      <c r="A14" s="123"/>
      <c r="B14" s="225" t="s">
        <v>15</v>
      </c>
      <c r="C14" s="7">
        <f t="shared" si="0"/>
        <v>15.666666666666666</v>
      </c>
      <c r="D14" s="8">
        <v>470</v>
      </c>
      <c r="E14" s="8">
        <v>30</v>
      </c>
      <c r="F14" s="9" t="s">
        <v>10</v>
      </c>
      <c r="G14" s="3"/>
      <c r="H14" s="10"/>
    </row>
    <row r="15" spans="1:8">
      <c r="A15" s="3"/>
      <c r="B15" s="175"/>
      <c r="C15" s="7">
        <f t="shared" si="0"/>
        <v>21.5</v>
      </c>
      <c r="D15" s="8">
        <v>215</v>
      </c>
      <c r="E15" s="8">
        <v>10</v>
      </c>
      <c r="F15" s="9" t="s">
        <v>10</v>
      </c>
      <c r="G15" s="3"/>
      <c r="H15" s="10"/>
    </row>
    <row r="16" spans="1:8" ht="16.5" customHeight="1">
      <c r="A16" s="123"/>
      <c r="B16" s="6" t="s">
        <v>135</v>
      </c>
      <c r="C16" s="7">
        <v>50</v>
      </c>
      <c r="D16" s="53">
        <v>1250</v>
      </c>
      <c r="E16" s="8">
        <v>25</v>
      </c>
      <c r="F16" s="9" t="s">
        <v>10</v>
      </c>
      <c r="G16" s="3"/>
      <c r="H16" s="10"/>
    </row>
    <row r="17" spans="1:8">
      <c r="A17" s="123"/>
      <c r="B17" s="225" t="s">
        <v>16</v>
      </c>
      <c r="C17" s="7">
        <f t="shared" si="0"/>
        <v>16</v>
      </c>
      <c r="D17" s="9">
        <v>640</v>
      </c>
      <c r="E17" s="9">
        <v>40</v>
      </c>
      <c r="F17" s="9" t="s">
        <v>10</v>
      </c>
      <c r="G17" s="3"/>
      <c r="H17" s="10"/>
    </row>
    <row r="18" spans="1:8">
      <c r="A18" s="3"/>
      <c r="B18" s="175"/>
      <c r="C18" s="7">
        <f t="shared" si="0"/>
        <v>22</v>
      </c>
      <c r="D18" s="9">
        <v>220</v>
      </c>
      <c r="E18" s="9">
        <v>10</v>
      </c>
      <c r="F18" s="9" t="s">
        <v>10</v>
      </c>
      <c r="G18" s="3"/>
      <c r="H18" s="10"/>
    </row>
    <row r="19" spans="1:8">
      <c r="A19" s="3"/>
      <c r="B19" s="175"/>
      <c r="C19" s="7">
        <f t="shared" si="0"/>
        <v>23</v>
      </c>
      <c r="D19" s="9">
        <v>23</v>
      </c>
      <c r="E19" s="9">
        <v>1</v>
      </c>
      <c r="F19" s="9" t="s">
        <v>10</v>
      </c>
      <c r="G19" s="3"/>
      <c r="H19" s="10"/>
    </row>
    <row r="20" spans="1:8">
      <c r="A20" s="123"/>
      <c r="B20" s="225" t="s">
        <v>17</v>
      </c>
      <c r="C20" s="7">
        <f t="shared" si="0"/>
        <v>29</v>
      </c>
      <c r="D20" s="9">
        <v>1160</v>
      </c>
      <c r="E20" s="9">
        <v>40</v>
      </c>
      <c r="F20" s="9" t="s">
        <v>10</v>
      </c>
      <c r="G20" s="3"/>
      <c r="H20" s="10"/>
    </row>
    <row r="21" spans="1:8">
      <c r="A21" s="3"/>
      <c r="B21" s="175"/>
      <c r="C21" s="7">
        <f t="shared" si="0"/>
        <v>37.5</v>
      </c>
      <c r="D21" s="9">
        <v>375</v>
      </c>
      <c r="E21" s="9">
        <v>10</v>
      </c>
      <c r="F21" s="9" t="s">
        <v>10</v>
      </c>
      <c r="G21" s="3"/>
      <c r="H21" s="10"/>
    </row>
    <row r="22" spans="1:8">
      <c r="A22" s="123"/>
      <c r="B22" s="225" t="s">
        <v>18</v>
      </c>
      <c r="C22" s="7">
        <f t="shared" si="0"/>
        <v>55</v>
      </c>
      <c r="D22" s="9">
        <v>2200</v>
      </c>
      <c r="E22" s="9">
        <v>40</v>
      </c>
      <c r="F22" s="9" t="s">
        <v>10</v>
      </c>
      <c r="G22" s="3"/>
      <c r="H22" s="10"/>
    </row>
    <row r="23" spans="1:8">
      <c r="A23" s="3"/>
      <c r="B23" s="175"/>
      <c r="C23" s="7">
        <f t="shared" si="0"/>
        <v>60</v>
      </c>
      <c r="D23" s="9">
        <v>600</v>
      </c>
      <c r="E23" s="9">
        <v>10</v>
      </c>
      <c r="F23" s="9" t="s">
        <v>10</v>
      </c>
      <c r="G23" s="3"/>
      <c r="H23" s="10"/>
    </row>
    <row r="24" spans="1:8">
      <c r="A24" s="123"/>
      <c r="B24" s="12" t="s">
        <v>19</v>
      </c>
      <c r="C24" s="7">
        <f t="shared" si="0"/>
        <v>25.142857142857142</v>
      </c>
      <c r="D24" s="9">
        <v>880</v>
      </c>
      <c r="E24" s="9">
        <v>35</v>
      </c>
      <c r="F24" s="9" t="s">
        <v>10</v>
      </c>
      <c r="G24" s="3"/>
      <c r="H24" s="10"/>
    </row>
    <row r="25" spans="1:8" hidden="1">
      <c r="A25" s="123"/>
      <c r="B25" s="13" t="s">
        <v>20</v>
      </c>
      <c r="C25" s="7">
        <f t="shared" si="0"/>
        <v>13.75</v>
      </c>
      <c r="D25" s="14">
        <v>550</v>
      </c>
      <c r="E25" s="14">
        <v>40</v>
      </c>
      <c r="F25" s="9" t="s">
        <v>10</v>
      </c>
      <c r="G25" s="3"/>
      <c r="H25" s="10"/>
    </row>
    <row r="26" spans="1:8">
      <c r="A26" s="124"/>
      <c r="B26" s="176" t="s">
        <v>21</v>
      </c>
      <c r="C26" s="177"/>
      <c r="D26" s="177"/>
      <c r="E26" s="177"/>
      <c r="F26" s="178"/>
      <c r="G26" s="1"/>
      <c r="H26" s="15"/>
    </row>
    <row r="27" spans="1:8" ht="15.75" customHeight="1">
      <c r="A27" s="124"/>
      <c r="B27" s="16" t="s">
        <v>22</v>
      </c>
      <c r="C27" s="17">
        <v>19.71</v>
      </c>
      <c r="D27" s="18">
        <f t="shared" ref="D27:D29" si="1">C27*E27</f>
        <v>689.85</v>
      </c>
      <c r="E27" s="19">
        <v>35</v>
      </c>
      <c r="F27" s="20" t="s">
        <v>10</v>
      </c>
      <c r="G27" s="1"/>
      <c r="H27" s="15"/>
    </row>
    <row r="28" spans="1:8">
      <c r="A28" s="124"/>
      <c r="B28" s="269" t="s">
        <v>23</v>
      </c>
      <c r="C28" s="17">
        <v>19.71</v>
      </c>
      <c r="D28" s="21">
        <f t="shared" si="1"/>
        <v>689.85</v>
      </c>
      <c r="E28" s="19">
        <v>35</v>
      </c>
      <c r="F28" s="20" t="s">
        <v>10</v>
      </c>
      <c r="G28" s="1"/>
      <c r="H28" s="15"/>
    </row>
    <row r="29" spans="1:8">
      <c r="A29" s="1"/>
      <c r="B29" s="179"/>
      <c r="C29" s="17">
        <v>27</v>
      </c>
      <c r="D29" s="21">
        <f t="shared" si="1"/>
        <v>270</v>
      </c>
      <c r="E29" s="19">
        <v>10</v>
      </c>
      <c r="F29" s="20" t="s">
        <v>10</v>
      </c>
      <c r="G29" s="1"/>
      <c r="H29" s="15"/>
    </row>
    <row r="30" spans="1:8">
      <c r="A30" s="1"/>
      <c r="B30" s="179"/>
      <c r="C30" s="17">
        <v>29</v>
      </c>
      <c r="D30" s="21">
        <v>29</v>
      </c>
      <c r="E30" s="19">
        <v>1</v>
      </c>
      <c r="F30" s="20" t="s">
        <v>10</v>
      </c>
      <c r="G30" s="1"/>
      <c r="H30" s="15"/>
    </row>
    <row r="31" spans="1:8">
      <c r="A31" s="124"/>
      <c r="B31" s="269" t="s">
        <v>24</v>
      </c>
      <c r="C31" s="17">
        <f t="shared" si="0"/>
        <v>27.428571428571427</v>
      </c>
      <c r="D31" s="18">
        <v>960</v>
      </c>
      <c r="E31" s="19">
        <v>35</v>
      </c>
      <c r="F31" s="20" t="s">
        <v>10</v>
      </c>
      <c r="G31" s="1"/>
      <c r="H31" s="15"/>
    </row>
    <row r="32" spans="1:8">
      <c r="A32" s="1"/>
      <c r="B32" s="179"/>
      <c r="C32" s="17">
        <f t="shared" si="0"/>
        <v>32.5</v>
      </c>
      <c r="D32" s="18">
        <v>325</v>
      </c>
      <c r="E32" s="19">
        <v>10</v>
      </c>
      <c r="F32" s="20" t="s">
        <v>10</v>
      </c>
      <c r="G32" s="1"/>
      <c r="H32" s="15"/>
    </row>
    <row r="33" spans="1:8">
      <c r="A33" s="124"/>
      <c r="B33" s="270" t="s">
        <v>25</v>
      </c>
      <c r="C33" s="17">
        <v>31.43</v>
      </c>
      <c r="D33" s="18">
        <v>1110</v>
      </c>
      <c r="E33" s="23">
        <v>35</v>
      </c>
      <c r="F33" s="20" t="s">
        <v>10</v>
      </c>
      <c r="G33" s="1"/>
      <c r="H33" s="15"/>
    </row>
    <row r="34" spans="1:8">
      <c r="A34" s="1"/>
      <c r="B34" s="180"/>
      <c r="C34" s="17">
        <v>40.5</v>
      </c>
      <c r="D34" s="24">
        <v>405</v>
      </c>
      <c r="E34" s="25">
        <v>10</v>
      </c>
      <c r="F34" s="20" t="s">
        <v>10</v>
      </c>
      <c r="G34" s="1"/>
      <c r="H34" s="15"/>
    </row>
    <row r="35" spans="1:8" ht="15" customHeight="1">
      <c r="A35" s="124"/>
      <c r="B35" s="22" t="s">
        <v>26</v>
      </c>
      <c r="C35" s="17">
        <f t="shared" si="0"/>
        <v>18.666666666666668</v>
      </c>
      <c r="D35" s="24">
        <v>560</v>
      </c>
      <c r="E35" s="25">
        <v>30</v>
      </c>
      <c r="F35" s="20" t="s">
        <v>10</v>
      </c>
      <c r="G35" s="1"/>
      <c r="H35" s="15"/>
    </row>
    <row r="36" spans="1:8" ht="16.5" customHeight="1">
      <c r="A36" s="124"/>
      <c r="B36" s="16" t="s">
        <v>27</v>
      </c>
      <c r="C36" s="17"/>
      <c r="D36" s="26" t="s">
        <v>28</v>
      </c>
      <c r="E36" s="23">
        <v>35</v>
      </c>
      <c r="F36" s="20" t="s">
        <v>10</v>
      </c>
      <c r="G36" s="1"/>
      <c r="H36" s="15"/>
    </row>
    <row r="37" spans="1:8">
      <c r="A37" s="124"/>
      <c r="B37" s="271" t="s">
        <v>29</v>
      </c>
      <c r="C37" s="272"/>
      <c r="D37" s="272"/>
      <c r="E37" s="272"/>
      <c r="F37" s="273"/>
      <c r="G37" s="1"/>
      <c r="H37" s="15"/>
    </row>
    <row r="38" spans="1:8">
      <c r="A38" s="125"/>
      <c r="B38" s="62" t="s">
        <v>136</v>
      </c>
      <c r="C38" s="63">
        <v>160</v>
      </c>
      <c r="D38" s="63">
        <v>160</v>
      </c>
      <c r="E38" s="63">
        <v>1</v>
      </c>
      <c r="F38" s="64" t="s">
        <v>71</v>
      </c>
      <c r="G38" s="1"/>
      <c r="H38" s="15"/>
    </row>
    <row r="39" spans="1:8" ht="17.25" customHeight="1">
      <c r="A39" s="124"/>
      <c r="B39" s="126" t="s">
        <v>30</v>
      </c>
      <c r="C39" s="127">
        <f t="shared" si="0"/>
        <v>12.6</v>
      </c>
      <c r="D39" s="121">
        <v>315</v>
      </c>
      <c r="E39" s="128">
        <v>25</v>
      </c>
      <c r="F39" s="129" t="s">
        <v>10</v>
      </c>
      <c r="G39" s="1"/>
      <c r="H39" s="15"/>
    </row>
    <row r="40" spans="1:8" ht="16.5" customHeight="1">
      <c r="A40" s="124"/>
      <c r="B40" s="30" t="s">
        <v>31</v>
      </c>
      <c r="C40" s="31">
        <f t="shared" si="0"/>
        <v>14</v>
      </c>
      <c r="D40" s="32">
        <v>350</v>
      </c>
      <c r="E40" s="19">
        <v>25</v>
      </c>
      <c r="F40" s="20" t="s">
        <v>10</v>
      </c>
      <c r="G40" s="1"/>
      <c r="H40" s="15"/>
    </row>
    <row r="41" spans="1:8">
      <c r="A41" s="124"/>
      <c r="B41" s="233" t="s">
        <v>32</v>
      </c>
      <c r="C41" s="31">
        <f t="shared" si="0"/>
        <v>15.714285714285714</v>
      </c>
      <c r="D41" s="32">
        <v>550</v>
      </c>
      <c r="E41" s="19">
        <v>35</v>
      </c>
      <c r="F41" s="20" t="s">
        <v>10</v>
      </c>
      <c r="G41" s="1"/>
      <c r="H41" s="15"/>
    </row>
    <row r="42" spans="1:8">
      <c r="A42" s="1"/>
      <c r="B42" s="184"/>
      <c r="C42" s="31">
        <f t="shared" si="0"/>
        <v>20</v>
      </c>
      <c r="D42" s="33" t="s">
        <v>33</v>
      </c>
      <c r="E42" s="19">
        <v>1</v>
      </c>
      <c r="F42" s="20" t="s">
        <v>10</v>
      </c>
      <c r="G42" s="1"/>
      <c r="H42" s="15"/>
    </row>
    <row r="43" spans="1:8" ht="18" customHeight="1">
      <c r="A43" s="124"/>
      <c r="B43" s="30" t="s">
        <v>34</v>
      </c>
      <c r="C43" s="31">
        <f t="shared" si="0"/>
        <v>11</v>
      </c>
      <c r="D43" s="32">
        <v>330</v>
      </c>
      <c r="E43" s="19">
        <v>30</v>
      </c>
      <c r="F43" s="20" t="s">
        <v>10</v>
      </c>
      <c r="G43" s="1"/>
      <c r="H43" s="15"/>
    </row>
    <row r="44" spans="1:8">
      <c r="A44" s="124"/>
      <c r="B44" s="225" t="s">
        <v>35</v>
      </c>
      <c r="C44" s="31">
        <f t="shared" si="0"/>
        <v>30</v>
      </c>
      <c r="D44" s="32">
        <v>300</v>
      </c>
      <c r="E44" s="19">
        <v>10</v>
      </c>
      <c r="F44" s="20" t="s">
        <v>10</v>
      </c>
      <c r="G44" s="1"/>
      <c r="H44" s="15"/>
    </row>
    <row r="45" spans="1:8">
      <c r="A45" s="1"/>
      <c r="B45" s="175"/>
      <c r="C45" s="31">
        <f t="shared" si="0"/>
        <v>25</v>
      </c>
      <c r="D45" s="19">
        <v>1000</v>
      </c>
      <c r="E45" s="25">
        <v>40</v>
      </c>
      <c r="F45" s="20" t="s">
        <v>10</v>
      </c>
      <c r="G45" s="1"/>
      <c r="H45" s="15"/>
    </row>
    <row r="46" spans="1:8" ht="17.25" customHeight="1">
      <c r="A46" s="124"/>
      <c r="B46" s="30" t="s">
        <v>36</v>
      </c>
      <c r="C46" s="31">
        <f t="shared" si="0"/>
        <v>11</v>
      </c>
      <c r="D46" s="32">
        <v>385</v>
      </c>
      <c r="E46" s="19">
        <v>35</v>
      </c>
      <c r="F46" s="20" t="s">
        <v>10</v>
      </c>
      <c r="G46" s="1"/>
      <c r="H46" s="15"/>
    </row>
    <row r="47" spans="1:8" ht="16.5" customHeight="1">
      <c r="A47" s="124"/>
      <c r="B47" s="30" t="s">
        <v>37</v>
      </c>
      <c r="C47" s="31">
        <f t="shared" si="0"/>
        <v>0</v>
      </c>
      <c r="D47" s="32"/>
      <c r="E47" s="19">
        <v>35</v>
      </c>
      <c r="F47" s="20" t="s">
        <v>10</v>
      </c>
      <c r="G47" s="1"/>
      <c r="H47" s="15"/>
    </row>
    <row r="48" spans="1:8">
      <c r="A48" s="124"/>
      <c r="B48" s="225" t="s">
        <v>38</v>
      </c>
      <c r="C48" s="31">
        <f t="shared" si="0"/>
        <v>14</v>
      </c>
      <c r="D48" s="32">
        <v>280</v>
      </c>
      <c r="E48" s="19">
        <v>20</v>
      </c>
      <c r="F48" s="20" t="s">
        <v>10</v>
      </c>
      <c r="G48" s="1"/>
      <c r="H48" s="1"/>
    </row>
    <row r="49" spans="1:8">
      <c r="A49" s="1"/>
      <c r="B49" s="175"/>
      <c r="C49" s="31">
        <f t="shared" si="0"/>
        <v>14</v>
      </c>
      <c r="D49" s="32">
        <v>350</v>
      </c>
      <c r="E49" s="19">
        <v>25</v>
      </c>
      <c r="F49" s="20" t="s">
        <v>10</v>
      </c>
      <c r="G49" s="1"/>
      <c r="H49" s="1"/>
    </row>
    <row r="50" spans="1:8">
      <c r="A50" s="1"/>
      <c r="B50" s="175"/>
      <c r="C50" s="31">
        <v>13.8</v>
      </c>
      <c r="D50" s="32">
        <v>345</v>
      </c>
      <c r="E50" s="19">
        <v>25</v>
      </c>
      <c r="F50" s="20" t="s">
        <v>10</v>
      </c>
      <c r="G50" s="1"/>
      <c r="H50" s="1"/>
    </row>
    <row r="51" spans="1:8">
      <c r="A51" s="1"/>
      <c r="B51" s="175"/>
      <c r="C51" s="31">
        <f t="shared" si="0"/>
        <v>13.666666666666666</v>
      </c>
      <c r="D51" s="32">
        <v>410</v>
      </c>
      <c r="E51" s="19">
        <v>30</v>
      </c>
      <c r="F51" s="20" t="s">
        <v>10</v>
      </c>
      <c r="G51" s="1"/>
      <c r="H51" s="1"/>
    </row>
    <row r="52" spans="1:8">
      <c r="A52" s="124"/>
      <c r="B52" s="34" t="s">
        <v>39</v>
      </c>
      <c r="C52" s="31">
        <f t="shared" si="0"/>
        <v>0</v>
      </c>
      <c r="D52" s="32"/>
      <c r="E52" s="19">
        <v>20</v>
      </c>
      <c r="F52" s="20" t="s">
        <v>10</v>
      </c>
      <c r="G52" s="1"/>
      <c r="H52" s="1"/>
    </row>
    <row r="53" spans="1:8">
      <c r="A53" s="124"/>
      <c r="B53" s="34" t="s">
        <v>41</v>
      </c>
      <c r="C53" s="31">
        <f t="shared" si="0"/>
        <v>11</v>
      </c>
      <c r="D53" s="32">
        <v>330</v>
      </c>
      <c r="E53" s="19">
        <v>30</v>
      </c>
      <c r="F53" s="20" t="s">
        <v>10</v>
      </c>
      <c r="G53" s="1"/>
      <c r="H53" s="1"/>
    </row>
    <row r="54" spans="1:8" ht="18.75" customHeight="1">
      <c r="A54" s="124"/>
      <c r="B54" s="34" t="s">
        <v>42</v>
      </c>
      <c r="C54" s="31">
        <f t="shared" si="0"/>
        <v>300</v>
      </c>
      <c r="D54" s="32">
        <v>300</v>
      </c>
      <c r="E54" s="19">
        <v>1</v>
      </c>
      <c r="F54" s="20" t="s">
        <v>43</v>
      </c>
      <c r="G54" s="1"/>
      <c r="H54" s="1"/>
    </row>
    <row r="55" spans="1:8" ht="15" customHeight="1">
      <c r="A55" s="124"/>
      <c r="B55" s="34" t="s">
        <v>44</v>
      </c>
      <c r="C55" s="31">
        <f t="shared" si="0"/>
        <v>350</v>
      </c>
      <c r="D55" s="32">
        <v>350</v>
      </c>
      <c r="E55" s="19">
        <v>1</v>
      </c>
      <c r="F55" s="20" t="s">
        <v>43</v>
      </c>
      <c r="G55" s="1"/>
      <c r="H55" s="1"/>
    </row>
    <row r="56" spans="1:8">
      <c r="A56" s="130"/>
      <c r="B56" s="34" t="s">
        <v>45</v>
      </c>
      <c r="C56" s="31">
        <f t="shared" si="0"/>
        <v>200</v>
      </c>
      <c r="D56" s="32">
        <v>200</v>
      </c>
      <c r="E56" s="19">
        <v>1</v>
      </c>
      <c r="F56" s="20" t="s">
        <v>43</v>
      </c>
      <c r="G56" s="1"/>
      <c r="H56" s="1"/>
    </row>
    <row r="57" spans="1:8" ht="17.25" hidden="1" customHeight="1">
      <c r="A57" s="124"/>
      <c r="B57" s="34" t="s">
        <v>46</v>
      </c>
      <c r="C57" s="31">
        <f t="shared" si="0"/>
        <v>0</v>
      </c>
      <c r="D57" s="32"/>
      <c r="E57" s="19">
        <v>1</v>
      </c>
      <c r="F57" s="20" t="s">
        <v>47</v>
      </c>
      <c r="G57" s="1"/>
      <c r="H57" s="1"/>
    </row>
    <row r="58" spans="1:8" ht="18" customHeight="1">
      <c r="A58" s="124"/>
      <c r="B58" s="16" t="s">
        <v>138</v>
      </c>
      <c r="C58" s="38">
        <v>11</v>
      </c>
      <c r="D58" s="19">
        <v>275</v>
      </c>
      <c r="E58" s="19">
        <v>25</v>
      </c>
      <c r="F58" s="74" t="s">
        <v>10</v>
      </c>
      <c r="G58" s="1"/>
      <c r="H58" s="1"/>
    </row>
    <row r="59" spans="1:8" ht="18.75" customHeight="1">
      <c r="A59" s="124"/>
      <c r="B59" s="34" t="s">
        <v>139</v>
      </c>
      <c r="C59" s="31">
        <f t="shared" si="0"/>
        <v>13</v>
      </c>
      <c r="D59" s="32">
        <v>455</v>
      </c>
      <c r="E59" s="19">
        <v>35</v>
      </c>
      <c r="F59" s="20" t="s">
        <v>10</v>
      </c>
      <c r="G59" s="1"/>
      <c r="H59" s="1"/>
    </row>
    <row r="60" spans="1:8" ht="20.25" customHeight="1">
      <c r="A60" s="124"/>
      <c r="B60" s="34" t="s">
        <v>140</v>
      </c>
      <c r="C60" s="31">
        <f t="shared" si="0"/>
        <v>10</v>
      </c>
      <c r="D60" s="32">
        <v>10</v>
      </c>
      <c r="E60" s="19">
        <v>1</v>
      </c>
      <c r="F60" s="20" t="s">
        <v>10</v>
      </c>
      <c r="G60" s="1"/>
      <c r="H60" s="1"/>
    </row>
    <row r="61" spans="1:8" ht="17.25" customHeight="1">
      <c r="A61" s="124"/>
      <c r="B61" s="34" t="s">
        <v>50</v>
      </c>
      <c r="C61" s="31">
        <f t="shared" si="0"/>
        <v>22</v>
      </c>
      <c r="D61" s="32">
        <v>330</v>
      </c>
      <c r="E61" s="19">
        <v>15</v>
      </c>
      <c r="F61" s="20" t="s">
        <v>10</v>
      </c>
      <c r="G61" s="1"/>
      <c r="H61" s="1"/>
    </row>
    <row r="62" spans="1:8">
      <c r="A62" s="124"/>
      <c r="B62" s="181" t="s">
        <v>53</v>
      </c>
      <c r="C62" s="182"/>
      <c r="D62" s="182"/>
      <c r="E62" s="182"/>
      <c r="F62" s="183"/>
      <c r="G62" s="1"/>
      <c r="H62" s="1"/>
    </row>
    <row r="63" spans="1:8" ht="20.25" customHeight="1">
      <c r="A63" s="124"/>
      <c r="B63" s="34" t="s">
        <v>54</v>
      </c>
      <c r="C63" s="31">
        <v>210</v>
      </c>
      <c r="D63" s="32">
        <v>210</v>
      </c>
      <c r="E63" s="32">
        <v>1</v>
      </c>
      <c r="F63" s="32" t="s">
        <v>47</v>
      </c>
      <c r="G63" s="1"/>
      <c r="H63" s="1"/>
    </row>
    <row r="64" spans="1:8" ht="18.75" customHeight="1">
      <c r="A64" s="124"/>
      <c r="B64" s="34" t="s">
        <v>141</v>
      </c>
      <c r="C64" s="31">
        <v>30</v>
      </c>
      <c r="D64" s="32">
        <v>300</v>
      </c>
      <c r="E64" s="32">
        <v>10</v>
      </c>
      <c r="F64" s="32" t="s">
        <v>10</v>
      </c>
      <c r="G64" s="1"/>
      <c r="H64" s="1"/>
    </row>
    <row r="65" spans="1:8">
      <c r="A65" s="124"/>
      <c r="B65" s="34" t="s">
        <v>142</v>
      </c>
      <c r="C65" s="31">
        <v>29</v>
      </c>
      <c r="D65" s="32">
        <v>290</v>
      </c>
      <c r="E65" s="32">
        <v>10</v>
      </c>
      <c r="F65" s="32" t="s">
        <v>10</v>
      </c>
      <c r="G65" s="1"/>
      <c r="H65" s="1"/>
    </row>
    <row r="66" spans="1:8">
      <c r="A66" s="124"/>
      <c r="B66" s="34" t="s">
        <v>57</v>
      </c>
      <c r="C66" s="31">
        <f t="shared" si="0"/>
        <v>220</v>
      </c>
      <c r="D66" s="32">
        <v>220</v>
      </c>
      <c r="E66" s="32">
        <v>1</v>
      </c>
      <c r="F66" s="32" t="s">
        <v>47</v>
      </c>
      <c r="G66" s="1"/>
      <c r="H66" s="1"/>
    </row>
    <row r="67" spans="1:8">
      <c r="A67" s="124"/>
      <c r="B67" s="34" t="s">
        <v>58</v>
      </c>
      <c r="C67" s="31">
        <f t="shared" si="0"/>
        <v>23</v>
      </c>
      <c r="D67" s="32">
        <v>230</v>
      </c>
      <c r="E67" s="32">
        <v>10</v>
      </c>
      <c r="F67" s="32" t="s">
        <v>10</v>
      </c>
      <c r="G67" s="1"/>
      <c r="H67" s="1"/>
    </row>
    <row r="68" spans="1:8">
      <c r="A68" s="124"/>
      <c r="B68" s="34" t="s">
        <v>59</v>
      </c>
      <c r="C68" s="31">
        <f t="shared" si="0"/>
        <v>240</v>
      </c>
      <c r="D68" s="32">
        <v>240</v>
      </c>
      <c r="E68" s="32">
        <v>1</v>
      </c>
      <c r="F68" s="32" t="s">
        <v>47</v>
      </c>
      <c r="G68" s="1"/>
      <c r="H68" s="1"/>
    </row>
    <row r="69" spans="1:8">
      <c r="A69" s="124"/>
      <c r="B69" s="233" t="s">
        <v>60</v>
      </c>
      <c r="C69" s="31">
        <f t="shared" si="0"/>
        <v>60</v>
      </c>
      <c r="D69" s="32">
        <v>60</v>
      </c>
      <c r="E69" s="32">
        <v>1</v>
      </c>
      <c r="F69" s="32" t="s">
        <v>10</v>
      </c>
      <c r="G69" s="1"/>
      <c r="H69" s="1"/>
    </row>
    <row r="70" spans="1:8">
      <c r="A70" s="1"/>
      <c r="B70" s="184"/>
      <c r="C70" s="31">
        <f t="shared" si="0"/>
        <v>55</v>
      </c>
      <c r="D70" s="32">
        <v>1925</v>
      </c>
      <c r="E70" s="32">
        <v>35</v>
      </c>
      <c r="F70" s="32" t="s">
        <v>10</v>
      </c>
      <c r="G70" s="1"/>
      <c r="H70" s="1"/>
    </row>
    <row r="71" spans="1:8">
      <c r="A71" s="124"/>
      <c r="B71" s="181" t="s">
        <v>61</v>
      </c>
      <c r="C71" s="182"/>
      <c r="D71" s="182"/>
      <c r="E71" s="182"/>
      <c r="F71" s="183"/>
      <c r="G71" s="1"/>
      <c r="H71" s="1"/>
    </row>
    <row r="72" spans="1:8">
      <c r="A72" s="124"/>
      <c r="B72" s="12" t="s">
        <v>62</v>
      </c>
      <c r="C72" s="38">
        <f t="shared" si="0"/>
        <v>40</v>
      </c>
      <c r="D72" s="19">
        <v>1600</v>
      </c>
      <c r="E72" s="19">
        <v>40</v>
      </c>
      <c r="F72" s="32" t="s">
        <v>10</v>
      </c>
      <c r="G72" s="1"/>
      <c r="H72" s="1"/>
    </row>
    <row r="73" spans="1:8">
      <c r="A73" s="124"/>
      <c r="B73" s="12" t="s">
        <v>63</v>
      </c>
      <c r="C73" s="38">
        <f t="shared" si="0"/>
        <v>11.4</v>
      </c>
      <c r="D73" s="19">
        <v>570</v>
      </c>
      <c r="E73" s="19">
        <v>50</v>
      </c>
      <c r="F73" s="32" t="s">
        <v>10</v>
      </c>
      <c r="G73" s="1"/>
      <c r="H73" s="1"/>
    </row>
    <row r="74" spans="1:8">
      <c r="A74" s="124"/>
      <c r="B74" s="274" t="s">
        <v>64</v>
      </c>
      <c r="C74" s="237">
        <v>30</v>
      </c>
      <c r="D74" s="235">
        <v>1500</v>
      </c>
      <c r="E74" s="235">
        <v>50</v>
      </c>
      <c r="F74" s="32" t="s">
        <v>10</v>
      </c>
      <c r="G74" s="1"/>
      <c r="H74" s="1"/>
    </row>
    <row r="75" spans="1:8">
      <c r="A75" s="1"/>
      <c r="B75" s="185"/>
      <c r="C75" s="186"/>
      <c r="D75" s="187"/>
      <c r="E75" s="187"/>
      <c r="F75" s="32"/>
      <c r="G75" s="1"/>
      <c r="H75" s="1"/>
    </row>
    <row r="76" spans="1:8">
      <c r="A76" s="124"/>
      <c r="B76" s="12" t="s">
        <v>65</v>
      </c>
      <c r="C76" s="237">
        <v>32</v>
      </c>
      <c r="D76" s="235">
        <v>1600</v>
      </c>
      <c r="E76" s="235">
        <v>50</v>
      </c>
      <c r="F76" s="240" t="s">
        <v>10</v>
      </c>
      <c r="G76" s="1"/>
      <c r="H76" s="1"/>
    </row>
    <row r="77" spans="1:8">
      <c r="A77" s="124"/>
      <c r="B77" s="39"/>
      <c r="C77" s="186"/>
      <c r="D77" s="187"/>
      <c r="E77" s="187"/>
      <c r="F77" s="188"/>
      <c r="G77" s="1"/>
      <c r="H77" s="1"/>
    </row>
    <row r="78" spans="1:8">
      <c r="A78" s="124"/>
      <c r="B78" s="12"/>
      <c r="C78" s="186"/>
      <c r="D78" s="187"/>
      <c r="E78" s="187"/>
      <c r="F78" s="188"/>
      <c r="G78" s="1"/>
      <c r="H78" s="1"/>
    </row>
    <row r="79" spans="1:8">
      <c r="A79" s="124"/>
      <c r="B79" s="12" t="s">
        <v>66</v>
      </c>
      <c r="C79" s="38">
        <f t="shared" ref="C79:C87" si="2">D79/E79</f>
        <v>12</v>
      </c>
      <c r="D79" s="19">
        <v>600</v>
      </c>
      <c r="E79" s="19">
        <v>50</v>
      </c>
      <c r="F79" s="32" t="s">
        <v>10</v>
      </c>
      <c r="G79" s="1"/>
      <c r="H79" s="1"/>
    </row>
    <row r="80" spans="1:8">
      <c r="A80" s="124"/>
      <c r="B80" s="12" t="s">
        <v>67</v>
      </c>
      <c r="C80" s="38">
        <f t="shared" si="2"/>
        <v>360</v>
      </c>
      <c r="D80" s="19">
        <v>9000</v>
      </c>
      <c r="E80" s="19">
        <v>25</v>
      </c>
      <c r="F80" s="32" t="s">
        <v>10</v>
      </c>
      <c r="G80" s="1"/>
      <c r="H80" s="1"/>
    </row>
    <row r="81" spans="1:8">
      <c r="A81" s="124"/>
      <c r="B81" s="12" t="s">
        <v>68</v>
      </c>
      <c r="C81" s="38">
        <f t="shared" si="2"/>
        <v>35.666666666666664</v>
      </c>
      <c r="D81" s="19">
        <v>1070</v>
      </c>
      <c r="E81" s="19">
        <v>30</v>
      </c>
      <c r="F81" s="32" t="s">
        <v>10</v>
      </c>
      <c r="G81" s="1"/>
      <c r="H81" s="1"/>
    </row>
    <row r="82" spans="1:8">
      <c r="A82" s="124"/>
      <c r="B82" s="12" t="s">
        <v>69</v>
      </c>
      <c r="C82" s="38">
        <v>10</v>
      </c>
      <c r="D82" s="19">
        <v>10</v>
      </c>
      <c r="E82" s="19" t="s">
        <v>70</v>
      </c>
      <c r="F82" s="32" t="s">
        <v>71</v>
      </c>
      <c r="G82" s="1"/>
      <c r="H82" s="1"/>
    </row>
    <row r="83" spans="1:8">
      <c r="A83" s="124"/>
      <c r="B83" s="39" t="s">
        <v>74</v>
      </c>
      <c r="C83" s="38" t="s">
        <v>70</v>
      </c>
      <c r="D83" s="40">
        <v>115</v>
      </c>
      <c r="E83" s="19" t="s">
        <v>73</v>
      </c>
      <c r="F83" s="32" t="s">
        <v>10</v>
      </c>
      <c r="G83" s="1"/>
      <c r="H83" s="1"/>
    </row>
    <row r="84" spans="1:8" ht="24.75">
      <c r="A84" s="124"/>
      <c r="B84" s="39" t="s">
        <v>77</v>
      </c>
      <c r="C84" s="38" t="s">
        <v>70</v>
      </c>
      <c r="D84" s="40">
        <v>185</v>
      </c>
      <c r="E84" s="19" t="s">
        <v>73</v>
      </c>
      <c r="F84" s="32" t="s">
        <v>10</v>
      </c>
      <c r="G84" s="1"/>
      <c r="H84" s="1"/>
    </row>
    <row r="85" spans="1:8">
      <c r="A85" s="124"/>
      <c r="B85" s="39" t="s">
        <v>79</v>
      </c>
      <c r="C85" s="38" t="s">
        <v>70</v>
      </c>
      <c r="D85" s="40">
        <v>190</v>
      </c>
      <c r="E85" s="19" t="s">
        <v>73</v>
      </c>
      <c r="F85" s="32" t="s">
        <v>10</v>
      </c>
      <c r="G85" s="1"/>
      <c r="H85" s="1"/>
    </row>
    <row r="86" spans="1:8">
      <c r="A86" s="124"/>
      <c r="B86" s="225" t="s">
        <v>80</v>
      </c>
      <c r="C86" s="38">
        <v>18</v>
      </c>
      <c r="D86" s="19">
        <v>180</v>
      </c>
      <c r="E86" s="19">
        <v>10</v>
      </c>
      <c r="F86" s="32" t="s">
        <v>10</v>
      </c>
      <c r="G86" s="1"/>
      <c r="H86" s="1"/>
    </row>
    <row r="87" spans="1:8">
      <c r="A87" s="1"/>
      <c r="B87" s="175"/>
      <c r="C87" s="38">
        <f t="shared" si="2"/>
        <v>14.8</v>
      </c>
      <c r="D87" s="19">
        <v>740</v>
      </c>
      <c r="E87" s="19">
        <v>50</v>
      </c>
      <c r="F87" s="32" t="s">
        <v>10</v>
      </c>
      <c r="G87" s="1"/>
      <c r="H87" s="1"/>
    </row>
    <row r="88" spans="1:8">
      <c r="A88" s="124"/>
      <c r="B88" s="12" t="s">
        <v>81</v>
      </c>
      <c r="C88" s="38" t="s">
        <v>70</v>
      </c>
      <c r="D88" s="19">
        <v>6000</v>
      </c>
      <c r="E88" s="19" t="s">
        <v>70</v>
      </c>
      <c r="F88" s="32" t="s">
        <v>71</v>
      </c>
      <c r="G88" s="1"/>
      <c r="H88" s="1"/>
    </row>
    <row r="89" spans="1:8" ht="15.75">
      <c r="A89" s="1"/>
      <c r="B89" s="131"/>
      <c r="C89" s="131"/>
      <c r="D89" s="131"/>
      <c r="E89" s="131"/>
      <c r="F89" s="132"/>
      <c r="G89" s="133"/>
      <c r="H89" s="1"/>
    </row>
    <row r="90" spans="1:8" ht="36">
      <c r="A90" s="134"/>
      <c r="B90" s="189" t="s">
        <v>82</v>
      </c>
      <c r="C90" s="190"/>
      <c r="D90" s="44" t="s">
        <v>83</v>
      </c>
      <c r="E90" s="44" t="s">
        <v>4</v>
      </c>
      <c r="F90" s="135" t="s">
        <v>5</v>
      </c>
      <c r="G90" s="86" t="s">
        <v>84</v>
      </c>
      <c r="H90" s="1"/>
    </row>
    <row r="91" spans="1:8">
      <c r="A91" s="134"/>
      <c r="B91" s="275" t="s">
        <v>85</v>
      </c>
      <c r="C91" s="276"/>
      <c r="D91" s="277"/>
      <c r="E91" s="277"/>
      <c r="F91" s="277"/>
      <c r="G91" s="278"/>
      <c r="H91" s="1"/>
    </row>
    <row r="92" spans="1:8">
      <c r="A92" s="134"/>
      <c r="B92" s="194" t="s">
        <v>86</v>
      </c>
      <c r="C92" s="279"/>
      <c r="D92" s="38">
        <v>0</v>
      </c>
      <c r="E92" s="45" t="s">
        <v>87</v>
      </c>
      <c r="F92" s="19">
        <v>35</v>
      </c>
      <c r="G92" s="14" t="s">
        <v>10</v>
      </c>
      <c r="H92" s="1"/>
    </row>
    <row r="93" spans="1:8">
      <c r="A93" s="1"/>
      <c r="B93" s="196"/>
      <c r="C93" s="280"/>
      <c r="D93" s="38">
        <v>0</v>
      </c>
      <c r="E93" s="45" t="s">
        <v>87</v>
      </c>
      <c r="F93" s="19">
        <v>10</v>
      </c>
      <c r="G93" s="14" t="s">
        <v>10</v>
      </c>
      <c r="H93" s="1"/>
    </row>
    <row r="94" spans="1:8">
      <c r="A94" s="134"/>
      <c r="B94" s="194" t="s">
        <v>88</v>
      </c>
      <c r="C94" s="279"/>
      <c r="D94" s="38">
        <f t="shared" ref="D94:D99" si="3">E94/F94</f>
        <v>26.857142857142858</v>
      </c>
      <c r="E94" s="45">
        <v>940</v>
      </c>
      <c r="F94" s="19">
        <v>35</v>
      </c>
      <c r="G94" s="14" t="s">
        <v>10</v>
      </c>
      <c r="H94" s="1"/>
    </row>
    <row r="95" spans="1:8">
      <c r="A95" s="1"/>
      <c r="B95" s="196"/>
      <c r="C95" s="280"/>
      <c r="D95" s="38">
        <f t="shared" si="3"/>
        <v>33.5</v>
      </c>
      <c r="E95" s="45">
        <v>335</v>
      </c>
      <c r="F95" s="19">
        <v>10</v>
      </c>
      <c r="G95" s="14" t="s">
        <v>10</v>
      </c>
      <c r="H95" s="1"/>
    </row>
    <row r="96" spans="1:8">
      <c r="A96" s="134"/>
      <c r="B96" s="194" t="s">
        <v>89</v>
      </c>
      <c r="C96" s="279"/>
      <c r="D96" s="38">
        <f t="shared" si="3"/>
        <v>25.571428571428573</v>
      </c>
      <c r="E96" s="45">
        <v>895</v>
      </c>
      <c r="F96" s="19">
        <v>35</v>
      </c>
      <c r="G96" s="14" t="s">
        <v>10</v>
      </c>
      <c r="H96" s="1"/>
    </row>
    <row r="97" spans="1:8">
      <c r="A97" s="1"/>
      <c r="B97" s="196"/>
      <c r="C97" s="280"/>
      <c r="D97" s="38">
        <f t="shared" si="3"/>
        <v>32</v>
      </c>
      <c r="E97" s="45">
        <v>320</v>
      </c>
      <c r="F97" s="19">
        <v>10</v>
      </c>
      <c r="G97" s="14" t="s">
        <v>10</v>
      </c>
      <c r="H97" s="1"/>
    </row>
    <row r="98" spans="1:8">
      <c r="A98" s="134"/>
      <c r="B98" s="194" t="s">
        <v>90</v>
      </c>
      <c r="C98" s="279"/>
      <c r="D98" s="38">
        <f t="shared" si="3"/>
        <v>25.428571428571427</v>
      </c>
      <c r="E98" s="45">
        <v>890</v>
      </c>
      <c r="F98" s="19">
        <v>35</v>
      </c>
      <c r="G98" s="14" t="s">
        <v>10</v>
      </c>
      <c r="H98" s="1"/>
    </row>
    <row r="99" spans="1:8">
      <c r="A99" s="1"/>
      <c r="B99" s="196"/>
      <c r="C99" s="280"/>
      <c r="D99" s="38">
        <f t="shared" si="3"/>
        <v>32</v>
      </c>
      <c r="E99" s="45">
        <v>320</v>
      </c>
      <c r="F99" s="19">
        <v>10</v>
      </c>
      <c r="G99" s="14" t="s">
        <v>10</v>
      </c>
      <c r="H99" s="1"/>
    </row>
    <row r="100" spans="1:8">
      <c r="A100" s="134"/>
      <c r="B100" s="194" t="s">
        <v>91</v>
      </c>
      <c r="C100" s="279"/>
      <c r="D100" s="38">
        <f t="shared" ref="D100:D159" si="4">E100/F100</f>
        <v>29.428571428571427</v>
      </c>
      <c r="E100" s="45">
        <v>1030</v>
      </c>
      <c r="F100" s="19">
        <v>35</v>
      </c>
      <c r="G100" s="14" t="s">
        <v>10</v>
      </c>
      <c r="H100" s="1"/>
    </row>
    <row r="101" spans="1:8">
      <c r="A101" s="1"/>
      <c r="B101" s="196"/>
      <c r="C101" s="280"/>
      <c r="D101" s="38">
        <f t="shared" si="4"/>
        <v>37</v>
      </c>
      <c r="E101" s="45">
        <v>370</v>
      </c>
      <c r="F101" s="19">
        <v>10</v>
      </c>
      <c r="G101" s="14" t="s">
        <v>10</v>
      </c>
      <c r="H101" s="1"/>
    </row>
    <row r="102" spans="1:8">
      <c r="A102" s="134"/>
      <c r="B102" s="194" t="s">
        <v>92</v>
      </c>
      <c r="C102" s="279"/>
      <c r="D102" s="38">
        <f t="shared" si="4"/>
        <v>29.142857142857142</v>
      </c>
      <c r="E102" s="45">
        <v>1020</v>
      </c>
      <c r="F102" s="19">
        <v>35</v>
      </c>
      <c r="G102" s="14" t="s">
        <v>10</v>
      </c>
      <c r="H102" s="1"/>
    </row>
    <row r="103" spans="1:8">
      <c r="A103" s="1"/>
      <c r="B103" s="196"/>
      <c r="C103" s="280"/>
      <c r="D103" s="38">
        <f t="shared" si="4"/>
        <v>36.5</v>
      </c>
      <c r="E103" s="45">
        <v>365</v>
      </c>
      <c r="F103" s="19">
        <v>10</v>
      </c>
      <c r="G103" s="14" t="s">
        <v>10</v>
      </c>
      <c r="H103" s="1"/>
    </row>
    <row r="104" spans="1:8">
      <c r="A104" s="134"/>
      <c r="B104" s="194" t="s">
        <v>93</v>
      </c>
      <c r="C104" s="279"/>
      <c r="D104" s="38">
        <f t="shared" si="4"/>
        <v>30.428571428571427</v>
      </c>
      <c r="E104" s="45">
        <v>1065</v>
      </c>
      <c r="F104" s="19">
        <v>35</v>
      </c>
      <c r="G104" s="14" t="s">
        <v>10</v>
      </c>
      <c r="H104" s="1"/>
    </row>
    <row r="105" spans="1:8">
      <c r="A105" s="1"/>
      <c r="B105" s="196"/>
      <c r="C105" s="280"/>
      <c r="D105" s="38">
        <f t="shared" si="4"/>
        <v>38</v>
      </c>
      <c r="E105" s="45">
        <v>380</v>
      </c>
      <c r="F105" s="19">
        <v>10</v>
      </c>
      <c r="G105" s="14" t="s">
        <v>10</v>
      </c>
      <c r="H105" s="1"/>
    </row>
    <row r="106" spans="1:8">
      <c r="A106" s="134"/>
      <c r="B106" s="194" t="s">
        <v>94</v>
      </c>
      <c r="C106" s="279"/>
      <c r="D106" s="38">
        <f t="shared" si="4"/>
        <v>23.714285714285715</v>
      </c>
      <c r="E106" s="45">
        <v>830</v>
      </c>
      <c r="F106" s="19">
        <v>35</v>
      </c>
      <c r="G106" s="14" t="s">
        <v>10</v>
      </c>
      <c r="H106" s="1"/>
    </row>
    <row r="107" spans="1:8">
      <c r="A107" s="1"/>
      <c r="B107" s="196"/>
      <c r="C107" s="280"/>
      <c r="D107" s="38">
        <f t="shared" si="4"/>
        <v>30</v>
      </c>
      <c r="E107" s="45">
        <v>300</v>
      </c>
      <c r="F107" s="19">
        <v>10</v>
      </c>
      <c r="G107" s="14" t="s">
        <v>10</v>
      </c>
      <c r="H107" s="1"/>
    </row>
    <row r="108" spans="1:8">
      <c r="A108" s="134"/>
      <c r="B108" s="194" t="s">
        <v>95</v>
      </c>
      <c r="C108" s="279"/>
      <c r="D108" s="38">
        <f t="shared" si="4"/>
        <v>24.428571428571427</v>
      </c>
      <c r="E108" s="45">
        <v>855</v>
      </c>
      <c r="F108" s="19">
        <v>35</v>
      </c>
      <c r="G108" s="14" t="s">
        <v>10</v>
      </c>
      <c r="H108" s="1"/>
    </row>
    <row r="109" spans="1:8">
      <c r="A109" s="1"/>
      <c r="B109" s="196"/>
      <c r="C109" s="280"/>
      <c r="D109" s="38">
        <f t="shared" si="4"/>
        <v>30.5</v>
      </c>
      <c r="E109" s="45">
        <v>305</v>
      </c>
      <c r="F109" s="19">
        <v>10</v>
      </c>
      <c r="G109" s="14" t="s">
        <v>10</v>
      </c>
      <c r="H109" s="1"/>
    </row>
    <row r="110" spans="1:8">
      <c r="A110" s="134"/>
      <c r="B110" s="194" t="s">
        <v>96</v>
      </c>
      <c r="C110" s="279"/>
      <c r="D110" s="38">
        <f t="shared" si="4"/>
        <v>22.571428571428573</v>
      </c>
      <c r="E110" s="45">
        <v>790</v>
      </c>
      <c r="F110" s="19">
        <v>35</v>
      </c>
      <c r="G110" s="14" t="s">
        <v>10</v>
      </c>
      <c r="H110" s="1"/>
    </row>
    <row r="111" spans="1:8">
      <c r="A111" s="1"/>
      <c r="B111" s="196"/>
      <c r="C111" s="280"/>
      <c r="D111" s="38">
        <f t="shared" si="4"/>
        <v>28.5</v>
      </c>
      <c r="E111" s="45">
        <v>285</v>
      </c>
      <c r="F111" s="19">
        <v>10</v>
      </c>
      <c r="G111" s="14" t="s">
        <v>10</v>
      </c>
      <c r="H111" s="1"/>
    </row>
    <row r="112" spans="1:8">
      <c r="A112" s="134"/>
      <c r="B112" s="200" t="s">
        <v>97</v>
      </c>
      <c r="C112" s="204"/>
      <c r="D112" s="38">
        <f t="shared" si="4"/>
        <v>25.714285714285715</v>
      </c>
      <c r="E112" s="45">
        <v>900</v>
      </c>
      <c r="F112" s="19">
        <v>35</v>
      </c>
      <c r="G112" s="14" t="s">
        <v>10</v>
      </c>
      <c r="H112" s="1"/>
    </row>
    <row r="113" spans="1:8">
      <c r="A113" s="1"/>
      <c r="B113" s="202"/>
      <c r="C113" s="281"/>
      <c r="D113" s="38">
        <f t="shared" si="4"/>
        <v>32</v>
      </c>
      <c r="E113" s="45">
        <v>320</v>
      </c>
      <c r="F113" s="19">
        <v>10</v>
      </c>
      <c r="G113" s="14" t="s">
        <v>10</v>
      </c>
      <c r="H113" s="1"/>
    </row>
    <row r="114" spans="1:8">
      <c r="A114" s="134"/>
      <c r="B114" s="200" t="s">
        <v>98</v>
      </c>
      <c r="C114" s="204"/>
      <c r="D114" s="38">
        <f t="shared" si="4"/>
        <v>24.571428571428573</v>
      </c>
      <c r="E114" s="45">
        <v>860</v>
      </c>
      <c r="F114" s="19">
        <v>35</v>
      </c>
      <c r="G114" s="14" t="s">
        <v>10</v>
      </c>
      <c r="H114" s="1"/>
    </row>
    <row r="115" spans="1:8">
      <c r="A115" s="1"/>
      <c r="B115" s="202"/>
      <c r="C115" s="281"/>
      <c r="D115" s="38">
        <f t="shared" si="4"/>
        <v>31</v>
      </c>
      <c r="E115" s="45">
        <v>310</v>
      </c>
      <c r="F115" s="19">
        <v>10</v>
      </c>
      <c r="G115" s="14" t="s">
        <v>10</v>
      </c>
      <c r="H115" s="1"/>
    </row>
    <row r="116" spans="1:8">
      <c r="A116" s="134"/>
      <c r="B116" s="194" t="s">
        <v>99</v>
      </c>
      <c r="C116" s="279"/>
      <c r="D116" s="38">
        <f t="shared" si="4"/>
        <v>30.857142857142858</v>
      </c>
      <c r="E116" s="45">
        <v>1080</v>
      </c>
      <c r="F116" s="19">
        <v>35</v>
      </c>
      <c r="G116" s="14" t="s">
        <v>10</v>
      </c>
      <c r="H116" s="1"/>
    </row>
    <row r="117" spans="1:8">
      <c r="A117" s="1"/>
      <c r="B117" s="196"/>
      <c r="C117" s="280"/>
      <c r="D117" s="38">
        <f t="shared" si="4"/>
        <v>38.5</v>
      </c>
      <c r="E117" s="45">
        <v>385</v>
      </c>
      <c r="F117" s="19">
        <v>10</v>
      </c>
      <c r="G117" s="14" t="s">
        <v>10</v>
      </c>
      <c r="H117" s="1"/>
    </row>
    <row r="118" spans="1:8">
      <c r="A118" s="134"/>
      <c r="B118" s="194" t="s">
        <v>100</v>
      </c>
      <c r="C118" s="279"/>
      <c r="D118" s="38">
        <f t="shared" si="4"/>
        <v>27.428571428571427</v>
      </c>
      <c r="E118" s="45">
        <v>960</v>
      </c>
      <c r="F118" s="19">
        <v>35</v>
      </c>
      <c r="G118" s="14" t="s">
        <v>10</v>
      </c>
      <c r="H118" s="1"/>
    </row>
    <row r="119" spans="1:8">
      <c r="A119" s="1"/>
      <c r="B119" s="196"/>
      <c r="C119" s="280"/>
      <c r="D119" s="38">
        <f t="shared" si="4"/>
        <v>34</v>
      </c>
      <c r="E119" s="45">
        <v>340</v>
      </c>
      <c r="F119" s="19">
        <v>10</v>
      </c>
      <c r="G119" s="14" t="s">
        <v>10</v>
      </c>
      <c r="H119" s="1"/>
    </row>
    <row r="120" spans="1:8">
      <c r="A120" s="134"/>
      <c r="B120" s="194" t="s">
        <v>101</v>
      </c>
      <c r="C120" s="279"/>
      <c r="D120" s="38">
        <f t="shared" si="4"/>
        <v>27</v>
      </c>
      <c r="E120" s="45">
        <v>945</v>
      </c>
      <c r="F120" s="19">
        <v>35</v>
      </c>
      <c r="G120" s="14" t="s">
        <v>10</v>
      </c>
      <c r="H120" s="1"/>
    </row>
    <row r="121" spans="1:8">
      <c r="A121" s="1"/>
      <c r="B121" s="196"/>
      <c r="C121" s="280"/>
      <c r="D121" s="38">
        <f t="shared" si="4"/>
        <v>34</v>
      </c>
      <c r="E121" s="45">
        <v>340</v>
      </c>
      <c r="F121" s="19">
        <v>10</v>
      </c>
      <c r="G121" s="14" t="s">
        <v>10</v>
      </c>
      <c r="H121" s="1"/>
    </row>
    <row r="122" spans="1:8">
      <c r="A122" s="134"/>
      <c r="B122" s="251" t="s">
        <v>102</v>
      </c>
      <c r="C122" s="282"/>
      <c r="D122" s="38">
        <f t="shared" si="4"/>
        <v>22.142857142857142</v>
      </c>
      <c r="E122" s="45">
        <v>775</v>
      </c>
      <c r="F122" s="19">
        <v>35</v>
      </c>
      <c r="G122" s="14" t="s">
        <v>10</v>
      </c>
      <c r="H122" s="1"/>
    </row>
    <row r="123" spans="1:8">
      <c r="A123" s="134"/>
      <c r="B123" s="200" t="s">
        <v>103</v>
      </c>
      <c r="C123" s="204"/>
      <c r="D123" s="38">
        <f t="shared" si="4"/>
        <v>22.142857142857142</v>
      </c>
      <c r="E123" s="45">
        <v>775</v>
      </c>
      <c r="F123" s="19">
        <v>35</v>
      </c>
      <c r="G123" s="14" t="s">
        <v>10</v>
      </c>
      <c r="H123" s="1"/>
    </row>
    <row r="124" spans="1:8">
      <c r="A124" s="1"/>
      <c r="B124" s="202"/>
      <c r="C124" s="281"/>
      <c r="D124" s="38">
        <f t="shared" si="4"/>
        <v>32.5</v>
      </c>
      <c r="E124" s="45">
        <v>325</v>
      </c>
      <c r="F124" s="19">
        <v>10</v>
      </c>
      <c r="G124" s="14" t="s">
        <v>10</v>
      </c>
      <c r="H124" s="1"/>
    </row>
    <row r="125" spans="1:8">
      <c r="A125" s="134"/>
      <c r="B125" s="200" t="s">
        <v>104</v>
      </c>
      <c r="C125" s="204"/>
      <c r="D125" s="38">
        <f t="shared" si="4"/>
        <v>23.571428571428573</v>
      </c>
      <c r="E125" s="45">
        <v>825</v>
      </c>
      <c r="F125" s="19">
        <v>35</v>
      </c>
      <c r="G125" s="14" t="s">
        <v>10</v>
      </c>
      <c r="H125" s="1"/>
    </row>
    <row r="126" spans="1:8">
      <c r="A126" s="1"/>
      <c r="B126" s="202"/>
      <c r="C126" s="281"/>
      <c r="D126" s="38">
        <f t="shared" si="4"/>
        <v>29.5</v>
      </c>
      <c r="E126" s="45">
        <v>295</v>
      </c>
      <c r="F126" s="19">
        <v>10</v>
      </c>
      <c r="G126" s="14" t="s">
        <v>10</v>
      </c>
      <c r="H126" s="1"/>
    </row>
    <row r="127" spans="1:8">
      <c r="A127" s="134"/>
      <c r="B127" s="200" t="s">
        <v>105</v>
      </c>
      <c r="C127" s="204"/>
      <c r="D127" s="38">
        <f t="shared" si="4"/>
        <v>23.571428571428573</v>
      </c>
      <c r="E127" s="45">
        <v>825</v>
      </c>
      <c r="F127" s="19">
        <v>35</v>
      </c>
      <c r="G127" s="14" t="s">
        <v>10</v>
      </c>
      <c r="H127" s="1"/>
    </row>
    <row r="128" spans="1:8">
      <c r="A128" s="1"/>
      <c r="B128" s="253"/>
      <c r="C128" s="216"/>
      <c r="D128" s="38">
        <f t="shared" si="4"/>
        <v>29.5</v>
      </c>
      <c r="E128" s="45">
        <v>295</v>
      </c>
      <c r="F128" s="19">
        <v>10</v>
      </c>
      <c r="G128" s="14" t="s">
        <v>10</v>
      </c>
      <c r="H128" s="1"/>
    </row>
    <row r="129" spans="1:8">
      <c r="A129" s="124"/>
      <c r="B129" s="207" t="s">
        <v>106</v>
      </c>
      <c r="C129" s="208"/>
      <c r="D129" s="38">
        <v>22.28</v>
      </c>
      <c r="E129" s="45">
        <f>D129*F129</f>
        <v>779.80000000000007</v>
      </c>
      <c r="F129" s="19">
        <v>35</v>
      </c>
      <c r="G129" s="14" t="s">
        <v>10</v>
      </c>
      <c r="H129" s="1"/>
    </row>
    <row r="130" spans="1:8" ht="19.5" customHeight="1">
      <c r="A130" s="124"/>
      <c r="B130" s="207" t="s">
        <v>107</v>
      </c>
      <c r="C130" s="208"/>
      <c r="D130" s="38">
        <f t="shared" si="4"/>
        <v>23.857142857142858</v>
      </c>
      <c r="E130" s="40">
        <v>835</v>
      </c>
      <c r="F130" s="19">
        <v>35</v>
      </c>
      <c r="G130" s="14" t="s">
        <v>10</v>
      </c>
      <c r="H130" s="1"/>
    </row>
    <row r="131" spans="1:8">
      <c r="A131" s="124"/>
      <c r="B131" s="207" t="s">
        <v>108</v>
      </c>
      <c r="C131" s="208"/>
      <c r="D131" s="38">
        <f t="shared" si="4"/>
        <v>22.857142857142858</v>
      </c>
      <c r="E131" s="45">
        <v>800</v>
      </c>
      <c r="F131" s="19">
        <v>35</v>
      </c>
      <c r="G131" s="14" t="s">
        <v>10</v>
      </c>
      <c r="H131" s="1"/>
    </row>
    <row r="132" spans="1:8">
      <c r="A132" s="124"/>
      <c r="B132" s="207" t="s">
        <v>109</v>
      </c>
      <c r="C132" s="208"/>
      <c r="D132" s="38">
        <v>14.29</v>
      </c>
      <c r="E132" s="45">
        <v>500</v>
      </c>
      <c r="F132" s="19">
        <v>35</v>
      </c>
      <c r="G132" s="14" t="s">
        <v>10</v>
      </c>
      <c r="H132" s="1"/>
    </row>
    <row r="133" spans="1:8">
      <c r="A133" s="124"/>
      <c r="B133" s="213" t="s">
        <v>110</v>
      </c>
      <c r="C133" s="214"/>
      <c r="D133" s="38">
        <f t="shared" si="4"/>
        <v>120</v>
      </c>
      <c r="E133" s="19">
        <v>120</v>
      </c>
      <c r="F133" s="19">
        <v>1</v>
      </c>
      <c r="G133" s="14" t="s">
        <v>10</v>
      </c>
      <c r="H133" s="1"/>
    </row>
    <row r="134" spans="1:8" ht="17.25" customHeight="1">
      <c r="A134" s="1"/>
      <c r="B134" s="175"/>
      <c r="C134" s="175"/>
      <c r="D134" s="38">
        <f t="shared" si="4"/>
        <v>120</v>
      </c>
      <c r="E134" s="19">
        <v>600</v>
      </c>
      <c r="F134" s="19">
        <v>5</v>
      </c>
      <c r="G134" s="14" t="s">
        <v>10</v>
      </c>
      <c r="H134" s="1"/>
    </row>
    <row r="135" spans="1:8">
      <c r="A135" s="124"/>
      <c r="B135" s="207" t="s">
        <v>111</v>
      </c>
      <c r="C135" s="208"/>
      <c r="D135" s="38">
        <f t="shared" si="4"/>
        <v>120</v>
      </c>
      <c r="E135" s="19">
        <v>120</v>
      </c>
      <c r="F135" s="19">
        <v>1</v>
      </c>
      <c r="G135" s="14" t="s">
        <v>10</v>
      </c>
      <c r="H135" s="1"/>
    </row>
    <row r="136" spans="1:8">
      <c r="A136" s="124"/>
      <c r="B136" s="207" t="s">
        <v>112</v>
      </c>
      <c r="C136" s="208"/>
      <c r="D136" s="38">
        <f t="shared" si="4"/>
        <v>120</v>
      </c>
      <c r="E136" s="19">
        <v>120</v>
      </c>
      <c r="F136" s="19">
        <v>1</v>
      </c>
      <c r="G136" s="14" t="s">
        <v>10</v>
      </c>
      <c r="H136" s="1"/>
    </row>
    <row r="137" spans="1:8">
      <c r="A137" s="124"/>
      <c r="B137" s="209" t="s">
        <v>113</v>
      </c>
      <c r="C137" s="210"/>
      <c r="D137" s="210"/>
      <c r="E137" s="210"/>
      <c r="F137" s="210"/>
      <c r="G137" s="211"/>
      <c r="H137" s="1"/>
    </row>
    <row r="138" spans="1:8">
      <c r="A138" s="124"/>
      <c r="B138" s="258" t="s">
        <v>114</v>
      </c>
      <c r="C138" s="250"/>
      <c r="D138" s="38">
        <f t="shared" si="4"/>
        <v>37.428571428571431</v>
      </c>
      <c r="E138" s="45">
        <v>1310</v>
      </c>
      <c r="F138" s="19">
        <v>35</v>
      </c>
      <c r="G138" s="14" t="s">
        <v>10</v>
      </c>
      <c r="H138" s="1"/>
    </row>
    <row r="139" spans="1:8">
      <c r="A139" s="1"/>
      <c r="B139" s="212"/>
      <c r="C139" s="212"/>
      <c r="D139" s="38">
        <f t="shared" si="4"/>
        <v>47.5</v>
      </c>
      <c r="E139" s="45">
        <v>475</v>
      </c>
      <c r="F139" s="19">
        <v>10</v>
      </c>
      <c r="G139" s="14" t="s">
        <v>10</v>
      </c>
      <c r="H139" s="1"/>
    </row>
    <row r="140" spans="1:8">
      <c r="A140" s="124"/>
      <c r="B140" s="228" t="s">
        <v>115</v>
      </c>
      <c r="C140" s="283"/>
      <c r="D140" s="38">
        <f t="shared" si="4"/>
        <v>34</v>
      </c>
      <c r="E140" s="45">
        <v>1190</v>
      </c>
      <c r="F140" s="19">
        <v>35</v>
      </c>
      <c r="G140" s="14" t="s">
        <v>10</v>
      </c>
      <c r="H140" s="1"/>
    </row>
    <row r="141" spans="1:8">
      <c r="A141" s="1"/>
      <c r="B141" s="180"/>
      <c r="C141" s="180"/>
      <c r="D141" s="38">
        <f t="shared" si="4"/>
        <v>42.5</v>
      </c>
      <c r="E141" s="45">
        <v>425</v>
      </c>
      <c r="F141" s="19">
        <v>10</v>
      </c>
      <c r="G141" s="14" t="s">
        <v>10</v>
      </c>
      <c r="H141" s="1"/>
    </row>
    <row r="142" spans="1:8">
      <c r="A142" s="124"/>
      <c r="B142" s="228" t="s">
        <v>116</v>
      </c>
      <c r="C142" s="283"/>
      <c r="D142" s="38">
        <f t="shared" si="4"/>
        <v>30.285714285714285</v>
      </c>
      <c r="E142" s="45">
        <v>1060</v>
      </c>
      <c r="F142" s="19">
        <v>35</v>
      </c>
      <c r="G142" s="14" t="s">
        <v>10</v>
      </c>
      <c r="H142" s="1"/>
    </row>
    <row r="143" spans="1:8">
      <c r="A143" s="1"/>
      <c r="B143" s="180"/>
      <c r="C143" s="180"/>
      <c r="D143" s="38">
        <f t="shared" si="4"/>
        <v>38.5</v>
      </c>
      <c r="E143" s="45">
        <v>385</v>
      </c>
      <c r="F143" s="19">
        <v>10</v>
      </c>
      <c r="G143" s="14" t="s">
        <v>10</v>
      </c>
      <c r="H143" s="1"/>
    </row>
    <row r="144" spans="1:8">
      <c r="A144" s="124"/>
      <c r="B144" s="228" t="s">
        <v>93</v>
      </c>
      <c r="C144" s="283"/>
      <c r="D144" s="38">
        <f t="shared" si="4"/>
        <v>30</v>
      </c>
      <c r="E144" s="45">
        <v>1050</v>
      </c>
      <c r="F144" s="19">
        <v>35</v>
      </c>
      <c r="G144" s="14" t="s">
        <v>10</v>
      </c>
      <c r="H144" s="1"/>
    </row>
    <row r="145" spans="1:8">
      <c r="A145" s="1"/>
      <c r="B145" s="180"/>
      <c r="C145" s="180"/>
      <c r="D145" s="38">
        <f t="shared" si="4"/>
        <v>38.5</v>
      </c>
      <c r="E145" s="45">
        <v>385</v>
      </c>
      <c r="F145" s="19">
        <v>10</v>
      </c>
      <c r="G145" s="14" t="s">
        <v>10</v>
      </c>
      <c r="H145" s="1"/>
    </row>
    <row r="146" spans="1:8">
      <c r="A146" s="124"/>
      <c r="B146" s="209" t="s">
        <v>117</v>
      </c>
      <c r="C146" s="210"/>
      <c r="D146" s="210"/>
      <c r="E146" s="210"/>
      <c r="F146" s="210"/>
      <c r="G146" s="211"/>
      <c r="H146" s="1"/>
    </row>
    <row r="147" spans="1:8">
      <c r="A147" s="124"/>
      <c r="B147" s="213" t="s">
        <v>118</v>
      </c>
      <c r="C147" s="214"/>
      <c r="D147" s="38">
        <f t="shared" si="4"/>
        <v>39.428571428571431</v>
      </c>
      <c r="E147" s="45">
        <v>1380</v>
      </c>
      <c r="F147" s="19">
        <v>35</v>
      </c>
      <c r="G147" s="14" t="s">
        <v>10</v>
      </c>
      <c r="H147" s="1"/>
    </row>
    <row r="148" spans="1:8">
      <c r="A148" s="1"/>
      <c r="B148" s="175"/>
      <c r="C148" s="175"/>
      <c r="D148" s="38">
        <f t="shared" si="4"/>
        <v>49.5</v>
      </c>
      <c r="E148" s="45">
        <v>495</v>
      </c>
      <c r="F148" s="19">
        <v>10</v>
      </c>
      <c r="G148" s="14" t="s">
        <v>10</v>
      </c>
      <c r="H148" s="1"/>
    </row>
    <row r="149" spans="1:8">
      <c r="A149" s="124"/>
      <c r="B149" s="209" t="s">
        <v>119</v>
      </c>
      <c r="C149" s="210"/>
      <c r="D149" s="210"/>
      <c r="E149" s="210"/>
      <c r="F149" s="210"/>
      <c r="G149" s="211"/>
      <c r="H149" s="1"/>
    </row>
    <row r="150" spans="1:8">
      <c r="A150" s="124"/>
      <c r="B150" s="213" t="s">
        <v>120</v>
      </c>
      <c r="C150" s="214"/>
      <c r="D150" s="38">
        <v>22.58</v>
      </c>
      <c r="E150" s="45">
        <v>790</v>
      </c>
      <c r="F150" s="19">
        <v>35</v>
      </c>
      <c r="G150" s="14" t="s">
        <v>10</v>
      </c>
      <c r="H150" s="1"/>
    </row>
    <row r="151" spans="1:8">
      <c r="A151" s="1"/>
      <c r="B151" s="215"/>
      <c r="C151" s="216"/>
      <c r="D151" s="38">
        <v>28.5</v>
      </c>
      <c r="E151" s="45">
        <v>285</v>
      </c>
      <c r="F151" s="19">
        <v>10</v>
      </c>
      <c r="G151" s="14" t="s">
        <v>10</v>
      </c>
      <c r="H151" s="1"/>
    </row>
    <row r="152" spans="1:8">
      <c r="A152" s="124"/>
      <c r="B152" s="207" t="s">
        <v>121</v>
      </c>
      <c r="C152" s="208"/>
      <c r="D152" s="38">
        <f t="shared" si="4"/>
        <v>24.571428571428573</v>
      </c>
      <c r="E152" s="45">
        <v>860</v>
      </c>
      <c r="F152" s="19">
        <v>35</v>
      </c>
      <c r="G152" s="14" t="s">
        <v>10</v>
      </c>
      <c r="H152" s="1"/>
    </row>
    <row r="153" spans="1:8">
      <c r="A153" s="124"/>
      <c r="B153" s="207" t="s">
        <v>122</v>
      </c>
      <c r="C153" s="208"/>
      <c r="D153" s="38">
        <f t="shared" si="4"/>
        <v>18.714285714285715</v>
      </c>
      <c r="E153" s="45">
        <v>655</v>
      </c>
      <c r="F153" s="19">
        <v>35</v>
      </c>
      <c r="G153" s="14" t="s">
        <v>10</v>
      </c>
      <c r="H153" s="35"/>
    </row>
    <row r="154" spans="1:8">
      <c r="A154" s="124"/>
      <c r="B154" s="207" t="s">
        <v>123</v>
      </c>
      <c r="C154" s="208"/>
      <c r="D154" s="38">
        <f t="shared" si="4"/>
        <v>18.714285714285715</v>
      </c>
      <c r="E154" s="45">
        <v>655</v>
      </c>
      <c r="F154" s="19">
        <v>35</v>
      </c>
      <c r="G154" s="14" t="s">
        <v>10</v>
      </c>
      <c r="H154" s="1"/>
    </row>
    <row r="155" spans="1:8">
      <c r="A155" s="124"/>
      <c r="B155" s="213" t="s">
        <v>124</v>
      </c>
      <c r="C155" s="214"/>
      <c r="D155" s="38">
        <f t="shared" si="4"/>
        <v>24</v>
      </c>
      <c r="E155" s="45">
        <v>840</v>
      </c>
      <c r="F155" s="19">
        <v>35</v>
      </c>
      <c r="G155" s="14" t="s">
        <v>10</v>
      </c>
      <c r="H155" s="1"/>
    </row>
    <row r="156" spans="1:8">
      <c r="A156" s="1"/>
      <c r="B156" s="215"/>
      <c r="C156" s="216"/>
      <c r="D156" s="38">
        <f t="shared" si="4"/>
        <v>30</v>
      </c>
      <c r="E156" s="45">
        <v>300</v>
      </c>
      <c r="F156" s="19">
        <v>10</v>
      </c>
      <c r="G156" s="14" t="s">
        <v>10</v>
      </c>
      <c r="H156" s="1"/>
    </row>
    <row r="157" spans="1:8">
      <c r="A157" s="124"/>
      <c r="B157" s="213" t="s">
        <v>125</v>
      </c>
      <c r="C157" s="214"/>
      <c r="D157" s="38">
        <f t="shared" si="4"/>
        <v>22.714285714285715</v>
      </c>
      <c r="E157" s="45">
        <v>795</v>
      </c>
      <c r="F157" s="19">
        <v>35</v>
      </c>
      <c r="G157" s="14" t="s">
        <v>10</v>
      </c>
      <c r="H157" s="1"/>
    </row>
    <row r="158" spans="1:8">
      <c r="A158" s="1"/>
      <c r="B158" s="215"/>
      <c r="C158" s="216"/>
      <c r="D158" s="38">
        <f t="shared" si="4"/>
        <v>28.5</v>
      </c>
      <c r="E158" s="45">
        <v>285</v>
      </c>
      <c r="F158" s="86">
        <v>10</v>
      </c>
      <c r="G158" s="14" t="s">
        <v>10</v>
      </c>
      <c r="H158" s="1"/>
    </row>
    <row r="159" spans="1:8">
      <c r="A159" s="134"/>
      <c r="B159" s="262" t="s">
        <v>126</v>
      </c>
      <c r="C159" s="263"/>
      <c r="D159" s="104">
        <f t="shared" si="4"/>
        <v>21.142857142857142</v>
      </c>
      <c r="E159" s="136">
        <v>740</v>
      </c>
      <c r="F159" s="137">
        <v>35</v>
      </c>
      <c r="G159" s="107" t="s">
        <v>10</v>
      </c>
      <c r="H159" s="1"/>
    </row>
    <row r="160" spans="1:8">
      <c r="A160" s="125"/>
      <c r="B160" s="108" t="s">
        <v>146</v>
      </c>
      <c r="C160" s="116"/>
      <c r="D160" s="110">
        <v>28</v>
      </c>
      <c r="E160" s="111">
        <v>980</v>
      </c>
      <c r="F160" s="115">
        <v>35</v>
      </c>
      <c r="G160" s="113" t="s">
        <v>10</v>
      </c>
      <c r="H160" s="1"/>
    </row>
    <row r="161" spans="1:8">
      <c r="A161" s="124"/>
      <c r="B161" s="266" t="s">
        <v>147</v>
      </c>
      <c r="C161" s="267"/>
      <c r="D161" s="119">
        <v>27.28</v>
      </c>
      <c r="E161" s="120">
        <v>955</v>
      </c>
      <c r="F161" s="121">
        <v>35</v>
      </c>
      <c r="G161" s="122" t="s">
        <v>10</v>
      </c>
      <c r="H161" s="1"/>
    </row>
    <row r="162" spans="1:8" ht="96" customHeight="1">
      <c r="A162" s="1"/>
      <c r="B162" s="268" t="s">
        <v>0</v>
      </c>
      <c r="C162" s="268"/>
      <c r="D162" s="268"/>
      <c r="E162" s="268"/>
      <c r="F162" s="268"/>
      <c r="G162" s="268"/>
      <c r="H162" s="1"/>
    </row>
  </sheetData>
  <mergeCells count="74">
    <mergeCell ref="B161:C161"/>
    <mergeCell ref="B162:G162"/>
    <mergeCell ref="B153:C153"/>
    <mergeCell ref="B154:C154"/>
    <mergeCell ref="B155:C156"/>
    <mergeCell ref="B157:C158"/>
    <mergeCell ref="B159:C159"/>
    <mergeCell ref="B146:G146"/>
    <mergeCell ref="B147:C148"/>
    <mergeCell ref="B149:G149"/>
    <mergeCell ref="B150:C151"/>
    <mergeCell ref="B152:C152"/>
    <mergeCell ref="B137:G137"/>
    <mergeCell ref="B138:C139"/>
    <mergeCell ref="B140:C141"/>
    <mergeCell ref="B142:C143"/>
    <mergeCell ref="B144:C145"/>
    <mergeCell ref="B131:C131"/>
    <mergeCell ref="B132:C132"/>
    <mergeCell ref="B133:C134"/>
    <mergeCell ref="B135:C135"/>
    <mergeCell ref="B136:C136"/>
    <mergeCell ref="B123:C124"/>
    <mergeCell ref="B125:C126"/>
    <mergeCell ref="B127:C128"/>
    <mergeCell ref="B129:C129"/>
    <mergeCell ref="B130:C130"/>
    <mergeCell ref="B114:C115"/>
    <mergeCell ref="B116:C117"/>
    <mergeCell ref="B118:C119"/>
    <mergeCell ref="B120:C121"/>
    <mergeCell ref="B122:C122"/>
    <mergeCell ref="B104:C105"/>
    <mergeCell ref="B106:C107"/>
    <mergeCell ref="B108:C109"/>
    <mergeCell ref="B110:C111"/>
    <mergeCell ref="B112:C113"/>
    <mergeCell ref="B94:C95"/>
    <mergeCell ref="B96:C97"/>
    <mergeCell ref="B98:C99"/>
    <mergeCell ref="B100:C101"/>
    <mergeCell ref="B102:C103"/>
    <mergeCell ref="F76:F78"/>
    <mergeCell ref="B86:B87"/>
    <mergeCell ref="B90:C90"/>
    <mergeCell ref="B91:G91"/>
    <mergeCell ref="B92:C93"/>
    <mergeCell ref="B74:B75"/>
    <mergeCell ref="C74:C75"/>
    <mergeCell ref="D74:D75"/>
    <mergeCell ref="E74:E75"/>
    <mergeCell ref="C76:C78"/>
    <mergeCell ref="D76:D78"/>
    <mergeCell ref="E76:E78"/>
    <mergeCell ref="B44:B45"/>
    <mergeCell ref="B48:B51"/>
    <mergeCell ref="B62:F62"/>
    <mergeCell ref="B69:B70"/>
    <mergeCell ref="B71:F71"/>
    <mergeCell ref="B28:B30"/>
    <mergeCell ref="B31:B32"/>
    <mergeCell ref="B33:B34"/>
    <mergeCell ref="B37:F37"/>
    <mergeCell ref="B41:B42"/>
    <mergeCell ref="B14:B15"/>
    <mergeCell ref="B17:B19"/>
    <mergeCell ref="B20:B21"/>
    <mergeCell ref="B22:B23"/>
    <mergeCell ref="B26:F26"/>
    <mergeCell ref="B1:G1"/>
    <mergeCell ref="B2:F2"/>
    <mergeCell ref="B4:E4"/>
    <mergeCell ref="B5:B8"/>
    <mergeCell ref="B12:B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C15" sqref="C15"/>
    </sheetView>
  </sheetViews>
  <sheetFormatPr defaultRowHeight="15"/>
  <cols>
    <col min="1" max="1" width="32.28515625" style="138" customWidth="1"/>
    <col min="2" max="3" width="13.7109375" style="138" customWidth="1"/>
    <col min="4" max="4" width="10.85546875" style="138" customWidth="1"/>
    <col min="5" max="5" width="10.85546875" style="139" customWidth="1"/>
    <col min="6" max="6" width="6.28515625" style="138" customWidth="1"/>
    <col min="7" max="7" width="32.28515625" style="138" customWidth="1"/>
    <col min="8" max="9" width="13.7109375" style="138" customWidth="1"/>
    <col min="10" max="10" width="11.42578125" style="138" customWidth="1"/>
    <col min="11" max="11" width="10.85546875" style="139" customWidth="1"/>
    <col min="12" max="12" width="6" style="138" customWidth="1"/>
    <col min="13" max="13" width="31.7109375" style="138" customWidth="1"/>
    <col min="14" max="14" width="13.85546875" style="138" customWidth="1"/>
    <col min="15" max="15" width="12.28515625" style="138" customWidth="1"/>
    <col min="16" max="16384" width="9.140625" style="138"/>
  </cols>
  <sheetData>
    <row r="1" spans="1:17" ht="18" customHeight="1">
      <c r="A1" s="284" t="s">
        <v>151</v>
      </c>
      <c r="B1" s="285"/>
      <c r="C1" s="285"/>
      <c r="D1" s="285"/>
      <c r="E1" s="286"/>
      <c r="F1" s="138" t="s">
        <v>7</v>
      </c>
      <c r="G1" s="284" t="s">
        <v>152</v>
      </c>
      <c r="H1" s="285"/>
      <c r="I1" s="285"/>
      <c r="J1" s="285"/>
      <c r="K1" s="286"/>
      <c r="M1" s="284" t="s">
        <v>153</v>
      </c>
      <c r="N1" s="285"/>
      <c r="O1" s="285"/>
      <c r="P1" s="285"/>
      <c r="Q1" s="286"/>
    </row>
    <row r="2" spans="1:17" ht="32.25" customHeight="1">
      <c r="A2" s="19" t="s">
        <v>290</v>
      </c>
      <c r="B2" s="19" t="s">
        <v>155</v>
      </c>
      <c r="C2" s="19" t="s">
        <v>156</v>
      </c>
      <c r="D2" s="19" t="s">
        <v>157</v>
      </c>
      <c r="E2" s="19" t="s">
        <v>6</v>
      </c>
      <c r="G2" s="19" t="s">
        <v>158</v>
      </c>
      <c r="H2" s="19" t="s">
        <v>155</v>
      </c>
      <c r="I2" s="19" t="s">
        <v>156</v>
      </c>
      <c r="J2" s="19" t="s">
        <v>157</v>
      </c>
      <c r="K2" s="19" t="s">
        <v>6</v>
      </c>
      <c r="M2" s="19" t="s">
        <v>154</v>
      </c>
      <c r="N2" s="19" t="s">
        <v>155</v>
      </c>
      <c r="O2" s="19" t="s">
        <v>156</v>
      </c>
      <c r="P2" s="19" t="s">
        <v>157</v>
      </c>
      <c r="Q2" s="19" t="s">
        <v>6</v>
      </c>
    </row>
    <row r="3" spans="1:17" ht="11.25" customHeight="1">
      <c r="A3" s="287" t="s">
        <v>61</v>
      </c>
      <c r="B3" s="288"/>
      <c r="C3" s="288"/>
      <c r="D3" s="288"/>
      <c r="E3" s="140"/>
      <c r="G3" s="209" t="s">
        <v>61</v>
      </c>
      <c r="H3" s="210"/>
      <c r="I3" s="210"/>
      <c r="J3" s="210"/>
      <c r="K3" s="211"/>
      <c r="M3" s="209" t="s">
        <v>61</v>
      </c>
      <c r="N3" s="210"/>
      <c r="O3" s="210"/>
      <c r="P3" s="211"/>
      <c r="Q3" s="140"/>
    </row>
    <row r="4" spans="1:17" ht="12" customHeight="1">
      <c r="A4" s="175" t="s">
        <v>159</v>
      </c>
      <c r="B4" s="38">
        <v>46</v>
      </c>
      <c r="C4" s="19">
        <v>46</v>
      </c>
      <c r="D4" s="19">
        <v>1</v>
      </c>
      <c r="E4" s="141" t="s">
        <v>10</v>
      </c>
      <c r="G4" s="175" t="s">
        <v>159</v>
      </c>
      <c r="H4" s="38">
        <f t="shared" ref="H4:H26" si="0">I4/J4</f>
        <v>50</v>
      </c>
      <c r="I4" s="19">
        <f t="shared" ref="I4:I26" si="1">(J4*4)+C4</f>
        <v>50</v>
      </c>
      <c r="J4" s="19">
        <v>1</v>
      </c>
      <c r="K4" s="141" t="s">
        <v>10</v>
      </c>
      <c r="M4" s="225" t="s">
        <v>159</v>
      </c>
      <c r="N4" s="38">
        <f t="shared" ref="N4:N9" si="2">O4/P4</f>
        <v>51</v>
      </c>
      <c r="O4" s="142">
        <v>51</v>
      </c>
      <c r="P4" s="21">
        <f t="shared" ref="P4:P9" si="3">D4</f>
        <v>1</v>
      </c>
      <c r="Q4" s="141" t="s">
        <v>10</v>
      </c>
    </row>
    <row r="5" spans="1:17" ht="12" customHeight="1">
      <c r="A5" s="175"/>
      <c r="B5" s="38">
        <v>42</v>
      </c>
      <c r="C5" s="19">
        <v>420</v>
      </c>
      <c r="D5" s="19">
        <v>10</v>
      </c>
      <c r="E5" s="141" t="s">
        <v>10</v>
      </c>
      <c r="G5" s="175"/>
      <c r="H5" s="38">
        <f t="shared" si="0"/>
        <v>46</v>
      </c>
      <c r="I5" s="19">
        <f t="shared" si="1"/>
        <v>460</v>
      </c>
      <c r="J5" s="19">
        <v>10</v>
      </c>
      <c r="K5" s="141" t="s">
        <v>10</v>
      </c>
      <c r="M5" s="175"/>
      <c r="N5" s="38">
        <f t="shared" si="2"/>
        <v>47</v>
      </c>
      <c r="O5" s="19">
        <v>470</v>
      </c>
      <c r="P5" s="21">
        <f t="shared" si="3"/>
        <v>10</v>
      </c>
      <c r="Q5" s="141" t="s">
        <v>10</v>
      </c>
    </row>
    <row r="6" spans="1:17" ht="12.75" customHeight="1">
      <c r="A6" s="175"/>
      <c r="B6" s="38">
        <v>40</v>
      </c>
      <c r="C6" s="19">
        <v>1600</v>
      </c>
      <c r="D6" s="19">
        <v>40</v>
      </c>
      <c r="E6" s="141" t="s">
        <v>10</v>
      </c>
      <c r="G6" s="175"/>
      <c r="H6" s="38">
        <f t="shared" si="0"/>
        <v>44</v>
      </c>
      <c r="I6" s="19">
        <f t="shared" si="1"/>
        <v>1760</v>
      </c>
      <c r="J6" s="19">
        <v>40</v>
      </c>
      <c r="K6" s="141" t="s">
        <v>10</v>
      </c>
      <c r="M6" s="175"/>
      <c r="N6" s="38">
        <f t="shared" si="2"/>
        <v>44</v>
      </c>
      <c r="O6" s="76">
        <v>1760</v>
      </c>
      <c r="P6" s="21">
        <f t="shared" si="3"/>
        <v>40</v>
      </c>
      <c r="Q6" s="141" t="s">
        <v>10</v>
      </c>
    </row>
    <row r="7" spans="1:17" ht="13.5" customHeight="1">
      <c r="A7" s="179" t="s">
        <v>63</v>
      </c>
      <c r="B7" s="38">
        <v>18</v>
      </c>
      <c r="C7" s="19">
        <v>18</v>
      </c>
      <c r="D7" s="19">
        <v>1</v>
      </c>
      <c r="E7" s="141" t="s">
        <v>10</v>
      </c>
      <c r="G7" s="179" t="s">
        <v>63</v>
      </c>
      <c r="H7" s="38">
        <f t="shared" si="0"/>
        <v>22</v>
      </c>
      <c r="I7" s="19">
        <f t="shared" si="1"/>
        <v>22</v>
      </c>
      <c r="J7" s="19">
        <v>1</v>
      </c>
      <c r="K7" s="141" t="s">
        <v>10</v>
      </c>
      <c r="M7" s="269" t="s">
        <v>63</v>
      </c>
      <c r="N7" s="38">
        <f t="shared" si="2"/>
        <v>20</v>
      </c>
      <c r="O7" s="19">
        <v>20</v>
      </c>
      <c r="P7" s="21">
        <f t="shared" si="3"/>
        <v>1</v>
      </c>
      <c r="Q7" s="141" t="s">
        <v>10</v>
      </c>
    </row>
    <row r="8" spans="1:17" ht="13.5" customHeight="1">
      <c r="A8" s="179"/>
      <c r="B8" s="38">
        <v>13.5</v>
      </c>
      <c r="C8" s="19">
        <v>135</v>
      </c>
      <c r="D8" s="19">
        <v>10</v>
      </c>
      <c r="E8" s="141" t="s">
        <v>10</v>
      </c>
      <c r="G8" s="179"/>
      <c r="H8" s="38">
        <f t="shared" si="0"/>
        <v>17.5</v>
      </c>
      <c r="I8" s="19">
        <f t="shared" si="1"/>
        <v>175</v>
      </c>
      <c r="J8" s="19">
        <v>10</v>
      </c>
      <c r="K8" s="141" t="s">
        <v>10</v>
      </c>
      <c r="M8" s="179"/>
      <c r="N8" s="38">
        <f t="shared" si="2"/>
        <v>15</v>
      </c>
      <c r="O8" s="76">
        <v>150</v>
      </c>
      <c r="P8" s="21">
        <f t="shared" si="3"/>
        <v>10</v>
      </c>
      <c r="Q8" s="141" t="s">
        <v>10</v>
      </c>
    </row>
    <row r="9" spans="1:17" ht="11.25" customHeight="1">
      <c r="A9" s="179"/>
      <c r="B9" s="38">
        <v>11.4</v>
      </c>
      <c r="C9" s="19">
        <v>570</v>
      </c>
      <c r="D9" s="19">
        <v>50</v>
      </c>
      <c r="E9" s="141" t="s">
        <v>10</v>
      </c>
      <c r="G9" s="179"/>
      <c r="H9" s="38">
        <f t="shared" si="0"/>
        <v>15.4</v>
      </c>
      <c r="I9" s="19">
        <f t="shared" si="1"/>
        <v>770</v>
      </c>
      <c r="J9" s="19">
        <v>50</v>
      </c>
      <c r="K9" s="141" t="s">
        <v>10</v>
      </c>
      <c r="M9" s="179"/>
      <c r="N9" s="38">
        <f t="shared" si="2"/>
        <v>13</v>
      </c>
      <c r="O9" s="19">
        <v>650</v>
      </c>
      <c r="P9" s="21">
        <f t="shared" si="3"/>
        <v>50</v>
      </c>
      <c r="Q9" s="141" t="s">
        <v>10</v>
      </c>
    </row>
    <row r="10" spans="1:17" ht="14.25" customHeight="1">
      <c r="A10" s="179" t="s">
        <v>64</v>
      </c>
      <c r="B10" s="38">
        <v>36</v>
      </c>
      <c r="C10" s="19">
        <v>36</v>
      </c>
      <c r="D10" s="19">
        <v>1</v>
      </c>
      <c r="E10" s="141" t="s">
        <v>10</v>
      </c>
      <c r="G10" s="179" t="s">
        <v>64</v>
      </c>
      <c r="H10" s="38">
        <f t="shared" si="0"/>
        <v>40</v>
      </c>
      <c r="I10" s="19">
        <f t="shared" si="1"/>
        <v>40</v>
      </c>
      <c r="J10" s="19">
        <v>1</v>
      </c>
      <c r="K10" s="141" t="s">
        <v>10</v>
      </c>
      <c r="M10" s="269" t="s">
        <v>64</v>
      </c>
      <c r="N10" s="38">
        <f t="shared" ref="N10:N70" si="4">O10/P10</f>
        <v>40</v>
      </c>
      <c r="O10" s="76">
        <v>40</v>
      </c>
      <c r="P10" s="21">
        <f t="shared" ref="P10:P26" si="5">D10</f>
        <v>1</v>
      </c>
      <c r="Q10" s="141" t="s">
        <v>10</v>
      </c>
    </row>
    <row r="11" spans="1:17" ht="14.25" customHeight="1">
      <c r="A11" s="179"/>
      <c r="B11" s="38">
        <v>32</v>
      </c>
      <c r="C11" s="19">
        <v>320</v>
      </c>
      <c r="D11" s="19">
        <v>10</v>
      </c>
      <c r="E11" s="141" t="s">
        <v>10</v>
      </c>
      <c r="G11" s="179"/>
      <c r="H11" s="38">
        <f t="shared" si="0"/>
        <v>36</v>
      </c>
      <c r="I11" s="19">
        <f t="shared" si="1"/>
        <v>360</v>
      </c>
      <c r="J11" s="19">
        <v>10</v>
      </c>
      <c r="K11" s="141" t="s">
        <v>10</v>
      </c>
      <c r="M11" s="179"/>
      <c r="N11" s="38">
        <f t="shared" si="4"/>
        <v>35</v>
      </c>
      <c r="O11" s="19">
        <v>350</v>
      </c>
      <c r="P11" s="21">
        <f t="shared" si="5"/>
        <v>10</v>
      </c>
      <c r="Q11" s="141" t="s">
        <v>10</v>
      </c>
    </row>
    <row r="12" spans="1:17" ht="12.75" customHeight="1">
      <c r="A12" s="179"/>
      <c r="B12" s="38">
        <v>30</v>
      </c>
      <c r="C12" s="19">
        <v>1500</v>
      </c>
      <c r="D12" s="19">
        <v>50</v>
      </c>
      <c r="E12" s="141" t="s">
        <v>10</v>
      </c>
      <c r="G12" s="179"/>
      <c r="H12" s="38">
        <f t="shared" si="0"/>
        <v>34</v>
      </c>
      <c r="I12" s="19">
        <f t="shared" si="1"/>
        <v>1700</v>
      </c>
      <c r="J12" s="19">
        <v>50</v>
      </c>
      <c r="K12" s="141" t="s">
        <v>10</v>
      </c>
      <c r="M12" s="179"/>
      <c r="N12" s="38">
        <f t="shared" si="4"/>
        <v>33</v>
      </c>
      <c r="O12" s="76">
        <v>1650</v>
      </c>
      <c r="P12" s="21">
        <f t="shared" si="5"/>
        <v>50</v>
      </c>
      <c r="Q12" s="141" t="s">
        <v>10</v>
      </c>
    </row>
    <row r="13" spans="1:17" ht="14.25" customHeight="1">
      <c r="A13" s="175" t="s">
        <v>65</v>
      </c>
      <c r="B13" s="38">
        <v>38</v>
      </c>
      <c r="C13" s="19">
        <v>38</v>
      </c>
      <c r="D13" s="19">
        <v>1</v>
      </c>
      <c r="E13" s="141" t="s">
        <v>10</v>
      </c>
      <c r="G13" s="175" t="s">
        <v>65</v>
      </c>
      <c r="H13" s="38">
        <f t="shared" si="0"/>
        <v>42</v>
      </c>
      <c r="I13" s="19">
        <f t="shared" si="1"/>
        <v>42</v>
      </c>
      <c r="J13" s="19">
        <v>1</v>
      </c>
      <c r="K13" s="141" t="s">
        <v>10</v>
      </c>
      <c r="M13" s="225" t="s">
        <v>65</v>
      </c>
      <c r="N13" s="38">
        <f t="shared" si="4"/>
        <v>42</v>
      </c>
      <c r="O13" s="19">
        <v>42</v>
      </c>
      <c r="P13" s="21">
        <f t="shared" si="5"/>
        <v>1</v>
      </c>
      <c r="Q13" s="141" t="s">
        <v>10</v>
      </c>
    </row>
    <row r="14" spans="1:17" ht="14.25" customHeight="1">
      <c r="A14" s="175"/>
      <c r="B14" s="38">
        <v>34</v>
      </c>
      <c r="C14" s="19">
        <v>340</v>
      </c>
      <c r="D14" s="19">
        <v>10</v>
      </c>
      <c r="E14" s="141" t="s">
        <v>10</v>
      </c>
      <c r="G14" s="175"/>
      <c r="H14" s="38">
        <f t="shared" si="0"/>
        <v>38</v>
      </c>
      <c r="I14" s="19">
        <f t="shared" si="1"/>
        <v>380</v>
      </c>
      <c r="J14" s="19">
        <v>10</v>
      </c>
      <c r="K14" s="141" t="s">
        <v>10</v>
      </c>
      <c r="M14" s="175"/>
      <c r="N14" s="38">
        <f t="shared" si="4"/>
        <v>38</v>
      </c>
      <c r="O14" s="76">
        <v>380</v>
      </c>
      <c r="P14" s="21">
        <f t="shared" si="5"/>
        <v>10</v>
      </c>
      <c r="Q14" s="141" t="s">
        <v>10</v>
      </c>
    </row>
    <row r="15" spans="1:17" ht="12" customHeight="1">
      <c r="A15" s="175"/>
      <c r="B15" s="38">
        <v>32</v>
      </c>
      <c r="C15" s="19">
        <v>1600</v>
      </c>
      <c r="D15" s="19">
        <v>50</v>
      </c>
      <c r="E15" s="141" t="s">
        <v>10</v>
      </c>
      <c r="G15" s="175"/>
      <c r="H15" s="38">
        <f t="shared" si="0"/>
        <v>36</v>
      </c>
      <c r="I15" s="19">
        <f t="shared" si="1"/>
        <v>1800</v>
      </c>
      <c r="J15" s="19">
        <v>50</v>
      </c>
      <c r="K15" s="141" t="s">
        <v>10</v>
      </c>
      <c r="M15" s="175"/>
      <c r="N15" s="38">
        <f t="shared" si="4"/>
        <v>35</v>
      </c>
      <c r="O15" s="19">
        <v>1750</v>
      </c>
      <c r="P15" s="21">
        <f t="shared" si="5"/>
        <v>50</v>
      </c>
      <c r="Q15" s="141" t="s">
        <v>10</v>
      </c>
    </row>
    <row r="16" spans="1:17" ht="12.75" customHeight="1">
      <c r="A16" s="179" t="s">
        <v>160</v>
      </c>
      <c r="B16" s="38">
        <v>18</v>
      </c>
      <c r="C16" s="19">
        <v>18</v>
      </c>
      <c r="D16" s="19">
        <v>1</v>
      </c>
      <c r="E16" s="141" t="s">
        <v>10</v>
      </c>
      <c r="G16" s="179" t="s">
        <v>160</v>
      </c>
      <c r="H16" s="38">
        <f t="shared" si="0"/>
        <v>22</v>
      </c>
      <c r="I16" s="19">
        <f t="shared" si="1"/>
        <v>22</v>
      </c>
      <c r="J16" s="19">
        <v>1</v>
      </c>
      <c r="K16" s="141" t="s">
        <v>10</v>
      </c>
      <c r="M16" s="269" t="s">
        <v>160</v>
      </c>
      <c r="N16" s="38">
        <f t="shared" si="4"/>
        <v>20</v>
      </c>
      <c r="O16" s="76">
        <v>20</v>
      </c>
      <c r="P16" s="21">
        <f t="shared" si="5"/>
        <v>1</v>
      </c>
      <c r="Q16" s="141" t="s">
        <v>10</v>
      </c>
    </row>
    <row r="17" spans="1:17" ht="12.75" customHeight="1">
      <c r="A17" s="179"/>
      <c r="B17" s="38">
        <v>18</v>
      </c>
      <c r="C17" s="19">
        <v>180</v>
      </c>
      <c r="D17" s="19">
        <v>10</v>
      </c>
      <c r="E17" s="141" t="s">
        <v>10</v>
      </c>
      <c r="G17" s="179"/>
      <c r="H17" s="38">
        <f t="shared" si="0"/>
        <v>22</v>
      </c>
      <c r="I17" s="19">
        <f t="shared" si="1"/>
        <v>220</v>
      </c>
      <c r="J17" s="19">
        <v>10</v>
      </c>
      <c r="K17" s="141" t="s">
        <v>10</v>
      </c>
      <c r="M17" s="179"/>
      <c r="N17" s="38">
        <f t="shared" si="4"/>
        <v>20</v>
      </c>
      <c r="O17" s="19">
        <v>200</v>
      </c>
      <c r="P17" s="21">
        <f t="shared" si="5"/>
        <v>10</v>
      </c>
      <c r="Q17" s="141" t="s">
        <v>10</v>
      </c>
    </row>
    <row r="18" spans="1:17" ht="12.75" customHeight="1">
      <c r="A18" s="179"/>
      <c r="B18" s="38">
        <v>12</v>
      </c>
      <c r="C18" s="19">
        <v>600</v>
      </c>
      <c r="D18" s="19">
        <v>50</v>
      </c>
      <c r="E18" s="141" t="s">
        <v>10</v>
      </c>
      <c r="G18" s="179"/>
      <c r="H18" s="38">
        <f t="shared" si="0"/>
        <v>16</v>
      </c>
      <c r="I18" s="19">
        <f t="shared" si="1"/>
        <v>800</v>
      </c>
      <c r="J18" s="19">
        <v>50</v>
      </c>
      <c r="K18" s="141" t="s">
        <v>10</v>
      </c>
      <c r="M18" s="179"/>
      <c r="N18" s="38">
        <f t="shared" si="4"/>
        <v>13</v>
      </c>
      <c r="O18" s="76">
        <v>650</v>
      </c>
      <c r="P18" s="21">
        <f t="shared" si="5"/>
        <v>50</v>
      </c>
      <c r="Q18" s="141" t="s">
        <v>10</v>
      </c>
    </row>
    <row r="19" spans="1:17" ht="12" customHeight="1">
      <c r="A19" s="179" t="s">
        <v>161</v>
      </c>
      <c r="B19" s="38">
        <v>18</v>
      </c>
      <c r="C19" s="19">
        <v>18</v>
      </c>
      <c r="D19" s="19">
        <v>1</v>
      </c>
      <c r="E19" s="141" t="s">
        <v>10</v>
      </c>
      <c r="G19" s="179" t="s">
        <v>161</v>
      </c>
      <c r="H19" s="38">
        <f t="shared" si="0"/>
        <v>22</v>
      </c>
      <c r="I19" s="19">
        <f t="shared" si="1"/>
        <v>22</v>
      </c>
      <c r="J19" s="19">
        <v>1</v>
      </c>
      <c r="K19" s="141" t="s">
        <v>10</v>
      </c>
      <c r="M19" s="269" t="s">
        <v>161</v>
      </c>
      <c r="N19" s="38">
        <f t="shared" si="4"/>
        <v>20</v>
      </c>
      <c r="O19" s="19">
        <v>20</v>
      </c>
      <c r="P19" s="21">
        <f t="shared" si="5"/>
        <v>1</v>
      </c>
      <c r="Q19" s="141" t="s">
        <v>10</v>
      </c>
    </row>
    <row r="20" spans="1:17" ht="12.75" customHeight="1">
      <c r="A20" s="179"/>
      <c r="B20" s="38">
        <v>18</v>
      </c>
      <c r="C20" s="19">
        <v>180</v>
      </c>
      <c r="D20" s="19">
        <v>10</v>
      </c>
      <c r="E20" s="141" t="s">
        <v>10</v>
      </c>
      <c r="G20" s="179"/>
      <c r="H20" s="38">
        <f t="shared" si="0"/>
        <v>22</v>
      </c>
      <c r="I20" s="19">
        <f t="shared" si="1"/>
        <v>220</v>
      </c>
      <c r="J20" s="19">
        <v>10</v>
      </c>
      <c r="K20" s="141" t="s">
        <v>10</v>
      </c>
      <c r="M20" s="179"/>
      <c r="N20" s="38">
        <f t="shared" si="4"/>
        <v>20</v>
      </c>
      <c r="O20" s="76">
        <v>200</v>
      </c>
      <c r="P20" s="21">
        <f t="shared" si="5"/>
        <v>10</v>
      </c>
      <c r="Q20" s="141" t="s">
        <v>10</v>
      </c>
    </row>
    <row r="21" spans="1:17" ht="12" customHeight="1">
      <c r="A21" s="179"/>
      <c r="B21" s="38">
        <v>12</v>
      </c>
      <c r="C21" s="19">
        <v>600</v>
      </c>
      <c r="D21" s="19">
        <v>50</v>
      </c>
      <c r="E21" s="141" t="s">
        <v>10</v>
      </c>
      <c r="G21" s="179"/>
      <c r="H21" s="38">
        <f t="shared" si="0"/>
        <v>16</v>
      </c>
      <c r="I21" s="19">
        <f t="shared" si="1"/>
        <v>800</v>
      </c>
      <c r="J21" s="19">
        <v>50</v>
      </c>
      <c r="K21" s="141" t="s">
        <v>10</v>
      </c>
      <c r="M21" s="179"/>
      <c r="N21" s="38">
        <f t="shared" si="4"/>
        <v>13</v>
      </c>
      <c r="O21" s="19">
        <v>650</v>
      </c>
      <c r="P21" s="21">
        <f t="shared" si="5"/>
        <v>50</v>
      </c>
      <c r="Q21" s="141" t="s">
        <v>10</v>
      </c>
    </row>
    <row r="22" spans="1:17" ht="12" customHeight="1">
      <c r="A22" s="179" t="s">
        <v>162</v>
      </c>
      <c r="B22" s="38">
        <v>88</v>
      </c>
      <c r="C22" s="19">
        <v>88</v>
      </c>
      <c r="D22" s="19">
        <v>1</v>
      </c>
      <c r="E22" s="141" t="s">
        <v>10</v>
      </c>
      <c r="G22" s="179" t="s">
        <v>162</v>
      </c>
      <c r="H22" s="38">
        <f t="shared" si="0"/>
        <v>92</v>
      </c>
      <c r="I22" s="19">
        <f t="shared" si="1"/>
        <v>92</v>
      </c>
      <c r="J22" s="19">
        <v>1</v>
      </c>
      <c r="K22" s="141" t="s">
        <v>10</v>
      </c>
      <c r="M22" s="269" t="s">
        <v>162</v>
      </c>
      <c r="N22" s="38">
        <f t="shared" si="4"/>
        <v>97</v>
      </c>
      <c r="O22" s="76">
        <v>97</v>
      </c>
      <c r="P22" s="21">
        <f t="shared" si="5"/>
        <v>1</v>
      </c>
      <c r="Q22" s="141" t="s">
        <v>10</v>
      </c>
    </row>
    <row r="23" spans="1:17" ht="12" customHeight="1">
      <c r="A23" s="179"/>
      <c r="B23" s="38">
        <v>77</v>
      </c>
      <c r="C23" s="19">
        <v>770</v>
      </c>
      <c r="D23" s="19">
        <v>10</v>
      </c>
      <c r="E23" s="141" t="s">
        <v>10</v>
      </c>
      <c r="G23" s="179"/>
      <c r="H23" s="38">
        <f t="shared" si="0"/>
        <v>81</v>
      </c>
      <c r="I23" s="19">
        <f t="shared" si="1"/>
        <v>810</v>
      </c>
      <c r="J23" s="19">
        <v>10</v>
      </c>
      <c r="K23" s="141" t="s">
        <v>10</v>
      </c>
      <c r="M23" s="179"/>
      <c r="N23" s="38">
        <f t="shared" si="4"/>
        <v>85</v>
      </c>
      <c r="O23" s="19">
        <v>850</v>
      </c>
      <c r="P23" s="21">
        <f t="shared" si="5"/>
        <v>10</v>
      </c>
      <c r="Q23" s="141" t="s">
        <v>10</v>
      </c>
    </row>
    <row r="24" spans="1:17" ht="12" customHeight="1">
      <c r="A24" s="179"/>
      <c r="B24" s="38">
        <v>77</v>
      </c>
      <c r="C24" s="19">
        <v>3080</v>
      </c>
      <c r="D24" s="19">
        <v>40</v>
      </c>
      <c r="E24" s="141" t="s">
        <v>10</v>
      </c>
      <c r="G24" s="179"/>
      <c r="H24" s="38">
        <f t="shared" si="0"/>
        <v>81</v>
      </c>
      <c r="I24" s="19">
        <f t="shared" si="1"/>
        <v>3240</v>
      </c>
      <c r="J24" s="19">
        <v>40</v>
      </c>
      <c r="K24" s="141" t="s">
        <v>10</v>
      </c>
      <c r="M24" s="179"/>
      <c r="N24" s="38">
        <f t="shared" si="4"/>
        <v>85</v>
      </c>
      <c r="O24" s="76">
        <v>3400</v>
      </c>
      <c r="P24" s="21">
        <f t="shared" si="5"/>
        <v>40</v>
      </c>
      <c r="Q24" s="141" t="s">
        <v>10</v>
      </c>
    </row>
    <row r="25" spans="1:17" ht="14.25" customHeight="1">
      <c r="A25" s="175" t="s">
        <v>163</v>
      </c>
      <c r="B25" s="38">
        <v>98</v>
      </c>
      <c r="C25" s="19">
        <v>98</v>
      </c>
      <c r="D25" s="19">
        <v>1</v>
      </c>
      <c r="E25" s="141" t="s">
        <v>10</v>
      </c>
      <c r="G25" s="175" t="s">
        <v>163</v>
      </c>
      <c r="H25" s="38">
        <f t="shared" si="0"/>
        <v>102</v>
      </c>
      <c r="I25" s="19">
        <f t="shared" si="1"/>
        <v>102</v>
      </c>
      <c r="J25" s="19">
        <v>1</v>
      </c>
      <c r="K25" s="141" t="s">
        <v>10</v>
      </c>
      <c r="M25" s="225" t="s">
        <v>163</v>
      </c>
      <c r="N25" s="38">
        <f t="shared" si="4"/>
        <v>46</v>
      </c>
      <c r="O25" s="19">
        <v>46</v>
      </c>
      <c r="P25" s="21">
        <f t="shared" si="5"/>
        <v>1</v>
      </c>
      <c r="Q25" s="141" t="s">
        <v>10</v>
      </c>
    </row>
    <row r="26" spans="1:17" ht="14.25" customHeight="1">
      <c r="A26" s="175"/>
      <c r="B26" s="38">
        <v>85</v>
      </c>
      <c r="C26" s="19">
        <v>3400</v>
      </c>
      <c r="D26" s="19">
        <v>40</v>
      </c>
      <c r="E26" s="141" t="s">
        <v>10</v>
      </c>
      <c r="G26" s="175"/>
      <c r="H26" s="38">
        <f t="shared" si="0"/>
        <v>89</v>
      </c>
      <c r="I26" s="19">
        <f t="shared" si="1"/>
        <v>3560</v>
      </c>
      <c r="J26" s="19">
        <v>40</v>
      </c>
      <c r="K26" s="141" t="s">
        <v>10</v>
      </c>
      <c r="M26" s="175"/>
      <c r="N26" s="38">
        <f t="shared" si="4"/>
        <v>39</v>
      </c>
      <c r="O26" s="76">
        <v>1560</v>
      </c>
      <c r="P26" s="21">
        <f t="shared" si="5"/>
        <v>40</v>
      </c>
      <c r="Q26" s="141" t="s">
        <v>10</v>
      </c>
    </row>
    <row r="27" spans="1:17" ht="15" customHeight="1">
      <c r="A27" s="209" t="s">
        <v>164</v>
      </c>
      <c r="B27" s="210"/>
      <c r="C27" s="210"/>
      <c r="D27" s="210"/>
      <c r="E27" s="211"/>
      <c r="G27" s="209" t="s">
        <v>164</v>
      </c>
      <c r="H27" s="210"/>
      <c r="I27" s="210"/>
      <c r="J27" s="210"/>
      <c r="K27" s="211"/>
      <c r="M27" s="209" t="s">
        <v>164</v>
      </c>
      <c r="N27" s="210"/>
      <c r="O27" s="210"/>
      <c r="P27" s="210"/>
      <c r="Q27" s="211"/>
    </row>
    <row r="28" spans="1:17" ht="12" customHeight="1">
      <c r="A28" s="179" t="s">
        <v>165</v>
      </c>
      <c r="B28" s="38">
        <v>370</v>
      </c>
      <c r="C28" s="19">
        <v>370</v>
      </c>
      <c r="D28" s="19">
        <v>1</v>
      </c>
      <c r="E28" s="141" t="s">
        <v>10</v>
      </c>
      <c r="G28" s="179" t="s">
        <v>165</v>
      </c>
      <c r="H28" s="38">
        <f t="shared" ref="H28:H70" si="6">I28/J28</f>
        <v>374</v>
      </c>
      <c r="I28" s="19">
        <f t="shared" ref="I28:I70" si="7">(J28*4)+C28</f>
        <v>374</v>
      </c>
      <c r="J28" s="19">
        <v>1</v>
      </c>
      <c r="K28" s="141" t="s">
        <v>10</v>
      </c>
      <c r="M28" s="269" t="s">
        <v>165</v>
      </c>
      <c r="N28" s="38">
        <f t="shared" si="4"/>
        <v>407</v>
      </c>
      <c r="O28" s="76">
        <v>407</v>
      </c>
      <c r="P28" s="19">
        <v>1</v>
      </c>
      <c r="Q28" s="141" t="s">
        <v>10</v>
      </c>
    </row>
    <row r="29" spans="1:17" ht="15" customHeight="1">
      <c r="A29" s="179"/>
      <c r="B29" s="38">
        <v>360</v>
      </c>
      <c r="C29" s="19">
        <v>9000</v>
      </c>
      <c r="D29" s="19">
        <v>25</v>
      </c>
      <c r="E29" s="141" t="s">
        <v>10</v>
      </c>
      <c r="G29" s="179"/>
      <c r="H29" s="38">
        <f t="shared" si="6"/>
        <v>364</v>
      </c>
      <c r="I29" s="19">
        <f t="shared" si="7"/>
        <v>9100</v>
      </c>
      <c r="J29" s="19">
        <v>25</v>
      </c>
      <c r="K29" s="141" t="s">
        <v>10</v>
      </c>
      <c r="M29" s="179"/>
      <c r="N29" s="38">
        <f t="shared" si="4"/>
        <v>396</v>
      </c>
      <c r="O29" s="19">
        <v>9900</v>
      </c>
      <c r="P29" s="19">
        <v>25</v>
      </c>
      <c r="Q29" s="141" t="s">
        <v>10</v>
      </c>
    </row>
    <row r="30" spans="1:17" ht="12.75" customHeight="1">
      <c r="A30" s="179" t="s">
        <v>166</v>
      </c>
      <c r="B30" s="38">
        <v>270</v>
      </c>
      <c r="C30" s="19">
        <v>270</v>
      </c>
      <c r="D30" s="19">
        <v>1</v>
      </c>
      <c r="E30" s="141" t="s">
        <v>10</v>
      </c>
      <c r="G30" s="179" t="s">
        <v>166</v>
      </c>
      <c r="H30" s="38">
        <f t="shared" si="6"/>
        <v>274</v>
      </c>
      <c r="I30" s="19">
        <f t="shared" si="7"/>
        <v>274</v>
      </c>
      <c r="J30" s="19">
        <v>1</v>
      </c>
      <c r="K30" s="141" t="s">
        <v>10</v>
      </c>
      <c r="M30" s="269" t="s">
        <v>166</v>
      </c>
      <c r="N30" s="38">
        <f t="shared" si="4"/>
        <v>297</v>
      </c>
      <c r="O30" s="76">
        <v>297</v>
      </c>
      <c r="P30" s="19">
        <v>1</v>
      </c>
      <c r="Q30" s="141" t="s">
        <v>10</v>
      </c>
    </row>
    <row r="31" spans="1:17" ht="12.75" customHeight="1">
      <c r="A31" s="179"/>
      <c r="B31" s="38">
        <v>230</v>
      </c>
      <c r="C31" s="19">
        <v>5750</v>
      </c>
      <c r="D31" s="19">
        <v>25</v>
      </c>
      <c r="E31" s="141" t="s">
        <v>10</v>
      </c>
      <c r="G31" s="179"/>
      <c r="H31" s="38">
        <f t="shared" si="6"/>
        <v>234</v>
      </c>
      <c r="I31" s="19">
        <f t="shared" si="7"/>
        <v>5850</v>
      </c>
      <c r="J31" s="19">
        <v>25</v>
      </c>
      <c r="K31" s="141" t="s">
        <v>10</v>
      </c>
      <c r="M31" s="179"/>
      <c r="N31" s="38">
        <f t="shared" si="4"/>
        <v>253</v>
      </c>
      <c r="O31" s="19">
        <v>6325</v>
      </c>
      <c r="P31" s="19">
        <v>25</v>
      </c>
      <c r="Q31" s="141" t="s">
        <v>10</v>
      </c>
    </row>
    <row r="32" spans="1:17" ht="12.75" customHeight="1">
      <c r="A32" s="179" t="s">
        <v>167</v>
      </c>
      <c r="B32" s="38">
        <v>120</v>
      </c>
      <c r="C32" s="19">
        <v>120</v>
      </c>
      <c r="D32" s="19">
        <v>1</v>
      </c>
      <c r="E32" s="141" t="s">
        <v>10</v>
      </c>
      <c r="G32" s="179" t="s">
        <v>167</v>
      </c>
      <c r="H32" s="38">
        <f t="shared" si="6"/>
        <v>124</v>
      </c>
      <c r="I32" s="19">
        <f t="shared" si="7"/>
        <v>124</v>
      </c>
      <c r="J32" s="19">
        <v>1</v>
      </c>
      <c r="K32" s="141" t="s">
        <v>10</v>
      </c>
      <c r="M32" s="269" t="s">
        <v>167</v>
      </c>
      <c r="N32" s="38">
        <f t="shared" si="4"/>
        <v>132</v>
      </c>
      <c r="O32" s="76">
        <v>132</v>
      </c>
      <c r="P32" s="19">
        <v>1</v>
      </c>
      <c r="Q32" s="141" t="s">
        <v>10</v>
      </c>
    </row>
    <row r="33" spans="1:17" ht="12.75" customHeight="1">
      <c r="A33" s="179"/>
      <c r="B33" s="38">
        <v>115</v>
      </c>
      <c r="C33" s="19">
        <v>5750</v>
      </c>
      <c r="D33" s="19">
        <v>50</v>
      </c>
      <c r="E33" s="141" t="s">
        <v>10</v>
      </c>
      <c r="G33" s="179"/>
      <c r="H33" s="38">
        <f t="shared" si="6"/>
        <v>119</v>
      </c>
      <c r="I33" s="19">
        <f t="shared" si="7"/>
        <v>5950</v>
      </c>
      <c r="J33" s="19">
        <v>50</v>
      </c>
      <c r="K33" s="141" t="s">
        <v>10</v>
      </c>
      <c r="M33" s="179"/>
      <c r="N33" s="38">
        <f t="shared" si="4"/>
        <v>127</v>
      </c>
      <c r="O33" s="19">
        <v>6350</v>
      </c>
      <c r="P33" s="19">
        <v>50</v>
      </c>
      <c r="Q33" s="141" t="s">
        <v>10</v>
      </c>
    </row>
    <row r="34" spans="1:17" ht="11.25" customHeight="1">
      <c r="A34" s="209" t="s">
        <v>168</v>
      </c>
      <c r="B34" s="210"/>
      <c r="C34" s="210"/>
      <c r="D34" s="210"/>
      <c r="E34" s="211"/>
      <c r="G34" s="209" t="s">
        <v>168</v>
      </c>
      <c r="H34" s="210"/>
      <c r="I34" s="210"/>
      <c r="J34" s="210"/>
      <c r="K34" s="211"/>
      <c r="M34" s="209" t="s">
        <v>168</v>
      </c>
      <c r="N34" s="210"/>
      <c r="O34" s="210"/>
      <c r="P34" s="210"/>
      <c r="Q34" s="211"/>
    </row>
    <row r="35" spans="1:17" ht="15" customHeight="1">
      <c r="A35" s="179" t="s">
        <v>169</v>
      </c>
      <c r="B35" s="38">
        <v>140</v>
      </c>
      <c r="C35" s="19">
        <v>3500</v>
      </c>
      <c r="D35" s="19">
        <v>25</v>
      </c>
      <c r="E35" s="141" t="s">
        <v>10</v>
      </c>
      <c r="G35" s="179" t="s">
        <v>169</v>
      </c>
      <c r="H35" s="38">
        <f t="shared" si="6"/>
        <v>144</v>
      </c>
      <c r="I35" s="19">
        <f t="shared" si="7"/>
        <v>3600</v>
      </c>
      <c r="J35" s="19">
        <v>25</v>
      </c>
      <c r="K35" s="141" t="s">
        <v>10</v>
      </c>
      <c r="M35" s="269" t="s">
        <v>169</v>
      </c>
      <c r="N35" s="38">
        <f t="shared" si="4"/>
        <v>154</v>
      </c>
      <c r="O35" s="76">
        <v>3850</v>
      </c>
      <c r="P35" s="19">
        <v>25</v>
      </c>
      <c r="Q35" s="141" t="s">
        <v>10</v>
      </c>
    </row>
    <row r="36" spans="1:17" ht="12" customHeight="1">
      <c r="A36" s="179"/>
      <c r="B36" s="38">
        <v>150</v>
      </c>
      <c r="C36" s="19">
        <v>1500</v>
      </c>
      <c r="D36" s="19">
        <v>10</v>
      </c>
      <c r="E36" s="141" t="s">
        <v>10</v>
      </c>
      <c r="G36" s="179"/>
      <c r="H36" s="38">
        <f t="shared" si="6"/>
        <v>154</v>
      </c>
      <c r="I36" s="19">
        <f t="shared" si="7"/>
        <v>1540</v>
      </c>
      <c r="J36" s="19">
        <v>10</v>
      </c>
      <c r="K36" s="141" t="s">
        <v>10</v>
      </c>
      <c r="M36" s="179"/>
      <c r="N36" s="38">
        <f t="shared" si="4"/>
        <v>165</v>
      </c>
      <c r="O36" s="19">
        <v>1650</v>
      </c>
      <c r="P36" s="19">
        <v>10</v>
      </c>
      <c r="Q36" s="141" t="s">
        <v>10</v>
      </c>
    </row>
    <row r="37" spans="1:17" ht="11.25" customHeight="1">
      <c r="A37" s="179"/>
      <c r="B37" s="38">
        <v>160</v>
      </c>
      <c r="C37" s="19">
        <v>160</v>
      </c>
      <c r="D37" s="19">
        <v>1</v>
      </c>
      <c r="E37" s="141" t="s">
        <v>10</v>
      </c>
      <c r="G37" s="179"/>
      <c r="H37" s="38">
        <f t="shared" si="6"/>
        <v>164</v>
      </c>
      <c r="I37" s="19">
        <f t="shared" si="7"/>
        <v>164</v>
      </c>
      <c r="J37" s="19">
        <v>1</v>
      </c>
      <c r="K37" s="141" t="s">
        <v>10</v>
      </c>
      <c r="M37" s="179"/>
      <c r="N37" s="38">
        <f t="shared" si="4"/>
        <v>176</v>
      </c>
      <c r="O37" s="76">
        <v>176</v>
      </c>
      <c r="P37" s="19">
        <v>1</v>
      </c>
      <c r="Q37" s="141" t="s">
        <v>10</v>
      </c>
    </row>
    <row r="38" spans="1:17" ht="15" customHeight="1">
      <c r="A38" s="179" t="s">
        <v>170</v>
      </c>
      <c r="B38" s="38">
        <v>140</v>
      </c>
      <c r="C38" s="19">
        <v>3500</v>
      </c>
      <c r="D38" s="19">
        <v>25</v>
      </c>
      <c r="E38" s="141" t="s">
        <v>10</v>
      </c>
      <c r="G38" s="179" t="s">
        <v>170</v>
      </c>
      <c r="H38" s="38">
        <f t="shared" si="6"/>
        <v>144</v>
      </c>
      <c r="I38" s="19">
        <f t="shared" si="7"/>
        <v>3600</v>
      </c>
      <c r="J38" s="19">
        <v>25</v>
      </c>
      <c r="K38" s="141" t="s">
        <v>10</v>
      </c>
      <c r="M38" s="269" t="s">
        <v>170</v>
      </c>
      <c r="N38" s="38">
        <f t="shared" si="4"/>
        <v>154</v>
      </c>
      <c r="O38" s="19">
        <v>3850</v>
      </c>
      <c r="P38" s="19">
        <v>25</v>
      </c>
      <c r="Q38" s="141" t="s">
        <v>10</v>
      </c>
    </row>
    <row r="39" spans="1:17" ht="12.75" customHeight="1">
      <c r="A39" s="179"/>
      <c r="B39" s="38">
        <v>150</v>
      </c>
      <c r="C39" s="19">
        <v>1500</v>
      </c>
      <c r="D39" s="19">
        <v>10</v>
      </c>
      <c r="E39" s="141" t="s">
        <v>10</v>
      </c>
      <c r="G39" s="179"/>
      <c r="H39" s="38">
        <f t="shared" si="6"/>
        <v>154</v>
      </c>
      <c r="I39" s="19">
        <f t="shared" si="7"/>
        <v>1540</v>
      </c>
      <c r="J39" s="19">
        <v>10</v>
      </c>
      <c r="K39" s="141" t="s">
        <v>10</v>
      </c>
      <c r="M39" s="179"/>
      <c r="N39" s="38">
        <f t="shared" si="4"/>
        <v>165</v>
      </c>
      <c r="O39" s="76">
        <v>1650</v>
      </c>
      <c r="P39" s="19">
        <v>10</v>
      </c>
      <c r="Q39" s="141" t="s">
        <v>10</v>
      </c>
    </row>
    <row r="40" spans="1:17" ht="12.75" customHeight="1">
      <c r="A40" s="179"/>
      <c r="B40" s="38">
        <v>160</v>
      </c>
      <c r="C40" s="19">
        <v>160</v>
      </c>
      <c r="D40" s="19">
        <v>1</v>
      </c>
      <c r="E40" s="141" t="s">
        <v>10</v>
      </c>
      <c r="G40" s="179"/>
      <c r="H40" s="38">
        <f t="shared" si="6"/>
        <v>164</v>
      </c>
      <c r="I40" s="19">
        <f t="shared" si="7"/>
        <v>164</v>
      </c>
      <c r="J40" s="19">
        <v>1</v>
      </c>
      <c r="K40" s="141" t="s">
        <v>10</v>
      </c>
      <c r="M40" s="179"/>
      <c r="N40" s="38">
        <f t="shared" si="4"/>
        <v>176</v>
      </c>
      <c r="O40" s="19">
        <v>176</v>
      </c>
      <c r="P40" s="19">
        <v>1</v>
      </c>
      <c r="Q40" s="141" t="s">
        <v>10</v>
      </c>
    </row>
    <row r="41" spans="1:17" ht="13.5" customHeight="1">
      <c r="A41" s="179" t="s">
        <v>171</v>
      </c>
      <c r="B41" s="38">
        <v>160</v>
      </c>
      <c r="C41" s="19">
        <v>4000</v>
      </c>
      <c r="D41" s="19">
        <v>25</v>
      </c>
      <c r="E41" s="141" t="s">
        <v>10</v>
      </c>
      <c r="G41" s="179" t="s">
        <v>171</v>
      </c>
      <c r="H41" s="38">
        <f t="shared" si="6"/>
        <v>164</v>
      </c>
      <c r="I41" s="19">
        <f t="shared" si="7"/>
        <v>4100</v>
      </c>
      <c r="J41" s="19">
        <v>25</v>
      </c>
      <c r="K41" s="141" t="s">
        <v>10</v>
      </c>
      <c r="M41" s="269" t="s">
        <v>171</v>
      </c>
      <c r="N41" s="38">
        <f t="shared" si="4"/>
        <v>176</v>
      </c>
      <c r="O41" s="76">
        <v>4400</v>
      </c>
      <c r="P41" s="19">
        <v>25</v>
      </c>
      <c r="Q41" s="141" t="s">
        <v>10</v>
      </c>
    </row>
    <row r="42" spans="1:17" ht="12.75" customHeight="1">
      <c r="A42" s="179"/>
      <c r="B42" s="38">
        <v>170</v>
      </c>
      <c r="C42" s="19">
        <v>1700</v>
      </c>
      <c r="D42" s="19">
        <v>10</v>
      </c>
      <c r="E42" s="141" t="s">
        <v>10</v>
      </c>
      <c r="G42" s="179"/>
      <c r="H42" s="38">
        <f t="shared" si="6"/>
        <v>174</v>
      </c>
      <c r="I42" s="19">
        <f t="shared" si="7"/>
        <v>1740</v>
      </c>
      <c r="J42" s="19">
        <v>10</v>
      </c>
      <c r="K42" s="141" t="s">
        <v>10</v>
      </c>
      <c r="M42" s="179"/>
      <c r="N42" s="38">
        <f t="shared" si="4"/>
        <v>187</v>
      </c>
      <c r="O42" s="19">
        <v>1870</v>
      </c>
      <c r="P42" s="19">
        <v>10</v>
      </c>
      <c r="Q42" s="141" t="s">
        <v>10</v>
      </c>
    </row>
    <row r="43" spans="1:17" ht="15" customHeight="1">
      <c r="A43" s="179"/>
      <c r="B43" s="38">
        <v>180</v>
      </c>
      <c r="C43" s="19">
        <v>180</v>
      </c>
      <c r="D43" s="19">
        <v>1</v>
      </c>
      <c r="E43" s="141" t="s">
        <v>10</v>
      </c>
      <c r="G43" s="179"/>
      <c r="H43" s="38">
        <f t="shared" si="6"/>
        <v>184</v>
      </c>
      <c r="I43" s="19">
        <f t="shared" si="7"/>
        <v>184</v>
      </c>
      <c r="J43" s="19">
        <v>1</v>
      </c>
      <c r="K43" s="141" t="s">
        <v>10</v>
      </c>
      <c r="M43" s="179"/>
      <c r="N43" s="38">
        <f t="shared" si="4"/>
        <v>198</v>
      </c>
      <c r="O43" s="76">
        <v>198</v>
      </c>
      <c r="P43" s="19">
        <v>1</v>
      </c>
      <c r="Q43" s="141" t="s">
        <v>10</v>
      </c>
    </row>
    <row r="44" spans="1:17" ht="14.25" customHeight="1">
      <c r="A44" s="179" t="s">
        <v>172</v>
      </c>
      <c r="B44" s="38">
        <v>180</v>
      </c>
      <c r="C44" s="19">
        <v>4500</v>
      </c>
      <c r="D44" s="19">
        <v>25</v>
      </c>
      <c r="E44" s="141" t="s">
        <v>10</v>
      </c>
      <c r="G44" s="179" t="s">
        <v>172</v>
      </c>
      <c r="H44" s="38">
        <f t="shared" si="6"/>
        <v>184</v>
      </c>
      <c r="I44" s="19">
        <f t="shared" si="7"/>
        <v>4600</v>
      </c>
      <c r="J44" s="19">
        <v>25</v>
      </c>
      <c r="K44" s="141" t="s">
        <v>10</v>
      </c>
      <c r="M44" s="269" t="s">
        <v>172</v>
      </c>
      <c r="N44" s="38">
        <f t="shared" si="4"/>
        <v>198</v>
      </c>
      <c r="O44" s="19">
        <v>4950</v>
      </c>
      <c r="P44" s="19">
        <v>25</v>
      </c>
      <c r="Q44" s="141" t="s">
        <v>10</v>
      </c>
    </row>
    <row r="45" spans="1:17">
      <c r="A45" s="179"/>
      <c r="B45" s="38">
        <v>190</v>
      </c>
      <c r="C45" s="19">
        <v>1900</v>
      </c>
      <c r="D45" s="19">
        <v>10</v>
      </c>
      <c r="E45" s="141" t="s">
        <v>10</v>
      </c>
      <c r="G45" s="179"/>
      <c r="H45" s="38">
        <f t="shared" si="6"/>
        <v>194</v>
      </c>
      <c r="I45" s="19">
        <f t="shared" si="7"/>
        <v>1940</v>
      </c>
      <c r="J45" s="19">
        <v>10</v>
      </c>
      <c r="K45" s="141" t="s">
        <v>10</v>
      </c>
      <c r="M45" s="179"/>
      <c r="N45" s="38">
        <f t="shared" si="4"/>
        <v>209</v>
      </c>
      <c r="O45" s="76">
        <v>2090</v>
      </c>
      <c r="P45" s="19">
        <v>10</v>
      </c>
      <c r="Q45" s="141" t="s">
        <v>10</v>
      </c>
    </row>
    <row r="46" spans="1:17" ht="15" customHeight="1">
      <c r="A46" s="179"/>
      <c r="B46" s="38">
        <v>200</v>
      </c>
      <c r="C46" s="19">
        <v>200</v>
      </c>
      <c r="D46" s="19">
        <v>1</v>
      </c>
      <c r="E46" s="141" t="s">
        <v>10</v>
      </c>
      <c r="G46" s="179"/>
      <c r="H46" s="38">
        <f t="shared" si="6"/>
        <v>204</v>
      </c>
      <c r="I46" s="19">
        <f t="shared" si="7"/>
        <v>204</v>
      </c>
      <c r="J46" s="19">
        <v>1</v>
      </c>
      <c r="K46" s="141" t="s">
        <v>10</v>
      </c>
      <c r="M46" s="179"/>
      <c r="N46" s="38">
        <f t="shared" si="4"/>
        <v>220</v>
      </c>
      <c r="O46" s="19">
        <v>220</v>
      </c>
      <c r="P46" s="19">
        <v>1</v>
      </c>
      <c r="Q46" s="141" t="s">
        <v>10</v>
      </c>
    </row>
    <row r="47" spans="1:17" ht="15.75" customHeight="1">
      <c r="A47" s="179" t="s">
        <v>173</v>
      </c>
      <c r="B47" s="38">
        <v>180</v>
      </c>
      <c r="C47" s="19">
        <v>4500</v>
      </c>
      <c r="D47" s="19">
        <v>25</v>
      </c>
      <c r="E47" s="141" t="s">
        <v>10</v>
      </c>
      <c r="G47" s="179" t="s">
        <v>173</v>
      </c>
      <c r="H47" s="38">
        <f t="shared" si="6"/>
        <v>184</v>
      </c>
      <c r="I47" s="19">
        <f t="shared" si="7"/>
        <v>4600</v>
      </c>
      <c r="J47" s="19">
        <v>25</v>
      </c>
      <c r="K47" s="141" t="s">
        <v>10</v>
      </c>
      <c r="M47" s="269" t="s">
        <v>173</v>
      </c>
      <c r="N47" s="38">
        <f t="shared" si="4"/>
        <v>198</v>
      </c>
      <c r="O47" s="76">
        <v>4950</v>
      </c>
      <c r="P47" s="19">
        <v>25</v>
      </c>
      <c r="Q47" s="141" t="s">
        <v>10</v>
      </c>
    </row>
    <row r="48" spans="1:17" ht="19.5" customHeight="1">
      <c r="A48" s="179"/>
      <c r="B48" s="38">
        <v>190</v>
      </c>
      <c r="C48" s="19">
        <v>1900</v>
      </c>
      <c r="D48" s="19">
        <v>10</v>
      </c>
      <c r="E48" s="141" t="s">
        <v>10</v>
      </c>
      <c r="G48" s="179"/>
      <c r="H48" s="38">
        <f t="shared" si="6"/>
        <v>194</v>
      </c>
      <c r="I48" s="19">
        <f t="shared" si="7"/>
        <v>1940</v>
      </c>
      <c r="J48" s="19">
        <v>10</v>
      </c>
      <c r="K48" s="141" t="s">
        <v>10</v>
      </c>
      <c r="M48" s="179"/>
      <c r="N48" s="38">
        <f t="shared" si="4"/>
        <v>209</v>
      </c>
      <c r="O48" s="19">
        <v>2090</v>
      </c>
      <c r="P48" s="19">
        <v>10</v>
      </c>
      <c r="Q48" s="141" t="s">
        <v>10</v>
      </c>
    </row>
    <row r="49" spans="1:17" ht="15.75" customHeight="1">
      <c r="A49" s="179"/>
      <c r="B49" s="38">
        <v>200</v>
      </c>
      <c r="C49" s="19">
        <v>200</v>
      </c>
      <c r="D49" s="19">
        <v>1</v>
      </c>
      <c r="E49" s="141" t="s">
        <v>10</v>
      </c>
      <c r="G49" s="179"/>
      <c r="H49" s="38">
        <f t="shared" si="6"/>
        <v>204</v>
      </c>
      <c r="I49" s="19">
        <f t="shared" si="7"/>
        <v>204</v>
      </c>
      <c r="J49" s="19">
        <v>1</v>
      </c>
      <c r="K49" s="141" t="s">
        <v>10</v>
      </c>
      <c r="M49" s="179"/>
      <c r="N49" s="38">
        <f t="shared" si="4"/>
        <v>220</v>
      </c>
      <c r="O49" s="76">
        <v>220</v>
      </c>
      <c r="P49" s="19">
        <v>1</v>
      </c>
      <c r="Q49" s="141" t="s">
        <v>10</v>
      </c>
    </row>
    <row r="50" spans="1:17" ht="15" customHeight="1">
      <c r="A50" s="175" t="s">
        <v>174</v>
      </c>
      <c r="B50" s="38">
        <v>140</v>
      </c>
      <c r="C50" s="19">
        <v>3500</v>
      </c>
      <c r="D50" s="19">
        <v>25</v>
      </c>
      <c r="E50" s="141" t="s">
        <v>10</v>
      </c>
      <c r="G50" s="175" t="s">
        <v>174</v>
      </c>
      <c r="H50" s="38">
        <f t="shared" si="6"/>
        <v>144</v>
      </c>
      <c r="I50" s="19">
        <f t="shared" si="7"/>
        <v>3600</v>
      </c>
      <c r="J50" s="19">
        <v>25</v>
      </c>
      <c r="K50" s="141" t="s">
        <v>10</v>
      </c>
      <c r="M50" s="225" t="s">
        <v>174</v>
      </c>
      <c r="N50" s="38">
        <f t="shared" si="4"/>
        <v>154</v>
      </c>
      <c r="O50" s="19">
        <v>3850</v>
      </c>
      <c r="P50" s="19">
        <v>25</v>
      </c>
      <c r="Q50" s="141" t="s">
        <v>10</v>
      </c>
    </row>
    <row r="51" spans="1:17">
      <c r="A51" s="175"/>
      <c r="B51" s="38">
        <v>150</v>
      </c>
      <c r="C51" s="19">
        <v>1500</v>
      </c>
      <c r="D51" s="19">
        <v>10</v>
      </c>
      <c r="E51" s="141" t="s">
        <v>10</v>
      </c>
      <c r="G51" s="175"/>
      <c r="H51" s="38">
        <f t="shared" si="6"/>
        <v>154</v>
      </c>
      <c r="I51" s="19">
        <f t="shared" si="7"/>
        <v>1540</v>
      </c>
      <c r="J51" s="19">
        <v>10</v>
      </c>
      <c r="K51" s="141" t="s">
        <v>10</v>
      </c>
      <c r="M51" s="175"/>
      <c r="N51" s="38">
        <f t="shared" si="4"/>
        <v>165</v>
      </c>
      <c r="O51" s="76">
        <v>1650</v>
      </c>
      <c r="P51" s="19">
        <v>10</v>
      </c>
      <c r="Q51" s="141" t="s">
        <v>10</v>
      </c>
    </row>
    <row r="52" spans="1:17">
      <c r="A52" s="175"/>
      <c r="B52" s="38">
        <v>160</v>
      </c>
      <c r="C52" s="19">
        <v>160</v>
      </c>
      <c r="D52" s="19">
        <v>1</v>
      </c>
      <c r="E52" s="141" t="s">
        <v>10</v>
      </c>
      <c r="G52" s="175"/>
      <c r="H52" s="38">
        <f t="shared" si="6"/>
        <v>164</v>
      </c>
      <c r="I52" s="19">
        <f t="shared" si="7"/>
        <v>164</v>
      </c>
      <c r="J52" s="19">
        <v>1</v>
      </c>
      <c r="K52" s="141" t="s">
        <v>10</v>
      </c>
      <c r="M52" s="175"/>
      <c r="N52" s="38">
        <f t="shared" si="4"/>
        <v>176</v>
      </c>
      <c r="O52" s="19">
        <v>176</v>
      </c>
      <c r="P52" s="19">
        <v>1</v>
      </c>
      <c r="Q52" s="141" t="s">
        <v>10</v>
      </c>
    </row>
    <row r="53" spans="1:17">
      <c r="A53" s="187" t="s">
        <v>175</v>
      </c>
      <c r="B53" s="143">
        <v>130</v>
      </c>
      <c r="C53" s="19">
        <v>3250</v>
      </c>
      <c r="D53" s="19">
        <v>25</v>
      </c>
      <c r="E53" s="141" t="s">
        <v>10</v>
      </c>
      <c r="G53" s="187" t="s">
        <v>175</v>
      </c>
      <c r="H53" s="143">
        <f t="shared" si="6"/>
        <v>134</v>
      </c>
      <c r="I53" s="19">
        <f t="shared" si="7"/>
        <v>3350</v>
      </c>
      <c r="J53" s="19">
        <v>25</v>
      </c>
      <c r="K53" s="141" t="s">
        <v>10</v>
      </c>
      <c r="M53" s="235" t="s">
        <v>175</v>
      </c>
      <c r="N53" s="38">
        <f t="shared" si="4"/>
        <v>143</v>
      </c>
      <c r="O53" s="76">
        <v>3575</v>
      </c>
      <c r="P53" s="19">
        <v>25</v>
      </c>
      <c r="Q53" s="141" t="s">
        <v>10</v>
      </c>
    </row>
    <row r="54" spans="1:17">
      <c r="A54" s="187"/>
      <c r="B54" s="143">
        <v>140</v>
      </c>
      <c r="C54" s="19">
        <v>1400</v>
      </c>
      <c r="D54" s="19">
        <v>10</v>
      </c>
      <c r="E54" s="141" t="s">
        <v>10</v>
      </c>
      <c r="G54" s="187"/>
      <c r="H54" s="143">
        <f t="shared" si="6"/>
        <v>144</v>
      </c>
      <c r="I54" s="19">
        <f t="shared" si="7"/>
        <v>1440</v>
      </c>
      <c r="J54" s="19">
        <v>10</v>
      </c>
      <c r="K54" s="141" t="s">
        <v>10</v>
      </c>
      <c r="M54" s="187"/>
      <c r="N54" s="38">
        <f t="shared" si="4"/>
        <v>154</v>
      </c>
      <c r="O54" s="19">
        <v>1540</v>
      </c>
      <c r="P54" s="19">
        <v>10</v>
      </c>
      <c r="Q54" s="141" t="s">
        <v>10</v>
      </c>
    </row>
    <row r="55" spans="1:17">
      <c r="A55" s="187"/>
      <c r="B55" s="144">
        <v>150</v>
      </c>
      <c r="C55" s="25">
        <v>150</v>
      </c>
      <c r="D55" s="25">
        <v>1</v>
      </c>
      <c r="E55" s="141" t="s">
        <v>10</v>
      </c>
      <c r="G55" s="187"/>
      <c r="H55" s="144">
        <f t="shared" si="6"/>
        <v>154</v>
      </c>
      <c r="I55" s="25">
        <f t="shared" si="7"/>
        <v>154</v>
      </c>
      <c r="J55" s="25">
        <v>1</v>
      </c>
      <c r="K55" s="141" t="s">
        <v>10</v>
      </c>
      <c r="M55" s="187"/>
      <c r="N55" s="38">
        <f t="shared" si="4"/>
        <v>165</v>
      </c>
      <c r="O55" s="76">
        <v>165</v>
      </c>
      <c r="P55" s="25">
        <v>1</v>
      </c>
      <c r="Q55" s="141" t="s">
        <v>10</v>
      </c>
    </row>
    <row r="56" spans="1:17">
      <c r="A56" s="175" t="s">
        <v>176</v>
      </c>
      <c r="B56" s="38">
        <v>120</v>
      </c>
      <c r="C56" s="19">
        <v>3000</v>
      </c>
      <c r="D56" s="19">
        <v>25</v>
      </c>
      <c r="E56" s="141" t="s">
        <v>10</v>
      </c>
      <c r="G56" s="175" t="s">
        <v>176</v>
      </c>
      <c r="H56" s="38">
        <f t="shared" si="6"/>
        <v>124</v>
      </c>
      <c r="I56" s="19">
        <f t="shared" si="7"/>
        <v>3100</v>
      </c>
      <c r="J56" s="19">
        <v>25</v>
      </c>
      <c r="K56" s="141" t="s">
        <v>10</v>
      </c>
      <c r="M56" s="225" t="s">
        <v>176</v>
      </c>
      <c r="N56" s="38">
        <f t="shared" si="4"/>
        <v>132</v>
      </c>
      <c r="O56" s="19">
        <v>3300</v>
      </c>
      <c r="P56" s="19">
        <v>25</v>
      </c>
      <c r="Q56" s="141" t="s">
        <v>10</v>
      </c>
    </row>
    <row r="57" spans="1:17">
      <c r="A57" s="175"/>
      <c r="B57" s="38">
        <v>130</v>
      </c>
      <c r="C57" s="19">
        <v>1300</v>
      </c>
      <c r="D57" s="19">
        <v>10</v>
      </c>
      <c r="E57" s="141" t="s">
        <v>10</v>
      </c>
      <c r="G57" s="175"/>
      <c r="H57" s="38">
        <f t="shared" si="6"/>
        <v>134</v>
      </c>
      <c r="I57" s="19">
        <f t="shared" si="7"/>
        <v>1340</v>
      </c>
      <c r="J57" s="19">
        <v>10</v>
      </c>
      <c r="K57" s="141" t="s">
        <v>10</v>
      </c>
      <c r="M57" s="175"/>
      <c r="N57" s="38">
        <f t="shared" si="4"/>
        <v>143</v>
      </c>
      <c r="O57" s="76">
        <v>1430</v>
      </c>
      <c r="P57" s="19">
        <v>10</v>
      </c>
      <c r="Q57" s="141" t="s">
        <v>10</v>
      </c>
    </row>
    <row r="58" spans="1:17">
      <c r="A58" s="175"/>
      <c r="B58" s="38">
        <v>140</v>
      </c>
      <c r="C58" s="19">
        <v>140</v>
      </c>
      <c r="D58" s="19">
        <v>1</v>
      </c>
      <c r="E58" s="141" t="s">
        <v>10</v>
      </c>
      <c r="G58" s="175"/>
      <c r="H58" s="38">
        <f t="shared" si="6"/>
        <v>144</v>
      </c>
      <c r="I58" s="19">
        <f t="shared" si="7"/>
        <v>144</v>
      </c>
      <c r="J58" s="19">
        <v>1</v>
      </c>
      <c r="K58" s="141" t="s">
        <v>10</v>
      </c>
      <c r="M58" s="175"/>
      <c r="N58" s="38">
        <f t="shared" si="4"/>
        <v>154</v>
      </c>
      <c r="O58" s="19">
        <v>154</v>
      </c>
      <c r="P58" s="19">
        <v>1</v>
      </c>
      <c r="Q58" s="141" t="s">
        <v>10</v>
      </c>
    </row>
    <row r="59" spans="1:17" ht="12.75" customHeight="1">
      <c r="A59" s="179" t="s">
        <v>177</v>
      </c>
      <c r="B59" s="38">
        <v>70</v>
      </c>
      <c r="C59" s="19">
        <v>1750</v>
      </c>
      <c r="D59" s="19">
        <v>25</v>
      </c>
      <c r="E59" s="141" t="s">
        <v>10</v>
      </c>
      <c r="G59" s="179" t="s">
        <v>177</v>
      </c>
      <c r="H59" s="38">
        <f t="shared" si="6"/>
        <v>74</v>
      </c>
      <c r="I59" s="19">
        <f t="shared" si="7"/>
        <v>1850</v>
      </c>
      <c r="J59" s="19">
        <v>25</v>
      </c>
      <c r="K59" s="141" t="s">
        <v>10</v>
      </c>
      <c r="M59" s="269" t="s">
        <v>177</v>
      </c>
      <c r="N59" s="38">
        <f t="shared" si="4"/>
        <v>77</v>
      </c>
      <c r="O59" s="76">
        <v>1925</v>
      </c>
      <c r="P59" s="19">
        <v>25</v>
      </c>
      <c r="Q59" s="141" t="s">
        <v>10</v>
      </c>
    </row>
    <row r="60" spans="1:17" ht="14.25" customHeight="1">
      <c r="A60" s="179"/>
      <c r="B60" s="38">
        <v>80</v>
      </c>
      <c r="C60" s="19">
        <v>800</v>
      </c>
      <c r="D60" s="19">
        <v>10</v>
      </c>
      <c r="E60" s="141" t="s">
        <v>10</v>
      </c>
      <c r="G60" s="179"/>
      <c r="H60" s="38">
        <f t="shared" si="6"/>
        <v>84</v>
      </c>
      <c r="I60" s="19">
        <f t="shared" si="7"/>
        <v>840</v>
      </c>
      <c r="J60" s="19">
        <v>10</v>
      </c>
      <c r="K60" s="141" t="s">
        <v>10</v>
      </c>
      <c r="M60" s="179"/>
      <c r="N60" s="38">
        <f t="shared" si="4"/>
        <v>88</v>
      </c>
      <c r="O60" s="19">
        <v>880</v>
      </c>
      <c r="P60" s="19">
        <v>10</v>
      </c>
      <c r="Q60" s="141" t="s">
        <v>10</v>
      </c>
    </row>
    <row r="61" spans="1:17" ht="12" customHeight="1">
      <c r="A61" s="179"/>
      <c r="B61" s="38">
        <v>90</v>
      </c>
      <c r="C61" s="19">
        <v>90</v>
      </c>
      <c r="D61" s="19">
        <v>1</v>
      </c>
      <c r="E61" s="141" t="s">
        <v>10</v>
      </c>
      <c r="G61" s="179"/>
      <c r="H61" s="38">
        <f t="shared" si="6"/>
        <v>94</v>
      </c>
      <c r="I61" s="19">
        <f t="shared" si="7"/>
        <v>94</v>
      </c>
      <c r="J61" s="19">
        <v>1</v>
      </c>
      <c r="K61" s="141" t="s">
        <v>10</v>
      </c>
      <c r="M61" s="179"/>
      <c r="N61" s="38">
        <f t="shared" si="4"/>
        <v>99</v>
      </c>
      <c r="O61" s="76">
        <v>99</v>
      </c>
      <c r="P61" s="19">
        <v>1</v>
      </c>
      <c r="Q61" s="141" t="s">
        <v>10</v>
      </c>
    </row>
    <row r="62" spans="1:17" ht="12" customHeight="1">
      <c r="A62" s="179" t="s">
        <v>178</v>
      </c>
      <c r="B62" s="38">
        <v>70</v>
      </c>
      <c r="C62" s="19">
        <v>1750</v>
      </c>
      <c r="D62" s="19">
        <v>25</v>
      </c>
      <c r="E62" s="141" t="s">
        <v>10</v>
      </c>
      <c r="G62" s="179" t="s">
        <v>178</v>
      </c>
      <c r="H62" s="38">
        <f t="shared" si="6"/>
        <v>74</v>
      </c>
      <c r="I62" s="19">
        <f t="shared" si="7"/>
        <v>1850</v>
      </c>
      <c r="J62" s="19">
        <v>25</v>
      </c>
      <c r="K62" s="141" t="s">
        <v>10</v>
      </c>
      <c r="M62" s="269" t="s">
        <v>178</v>
      </c>
      <c r="N62" s="38">
        <f t="shared" si="4"/>
        <v>77</v>
      </c>
      <c r="O62" s="19">
        <v>1925</v>
      </c>
      <c r="P62" s="19">
        <v>25</v>
      </c>
      <c r="Q62" s="141" t="s">
        <v>10</v>
      </c>
    </row>
    <row r="63" spans="1:17" ht="12.75" customHeight="1">
      <c r="A63" s="179"/>
      <c r="B63" s="38">
        <v>80</v>
      </c>
      <c r="C63" s="19">
        <v>800</v>
      </c>
      <c r="D63" s="19">
        <v>10</v>
      </c>
      <c r="E63" s="141" t="s">
        <v>10</v>
      </c>
      <c r="G63" s="179"/>
      <c r="H63" s="38">
        <f t="shared" si="6"/>
        <v>84</v>
      </c>
      <c r="I63" s="19">
        <f t="shared" si="7"/>
        <v>840</v>
      </c>
      <c r="J63" s="19">
        <v>10</v>
      </c>
      <c r="K63" s="141" t="s">
        <v>10</v>
      </c>
      <c r="M63" s="179"/>
      <c r="N63" s="38">
        <f t="shared" si="4"/>
        <v>88</v>
      </c>
      <c r="O63" s="76">
        <v>880</v>
      </c>
      <c r="P63" s="19">
        <v>10</v>
      </c>
      <c r="Q63" s="141" t="s">
        <v>10</v>
      </c>
    </row>
    <row r="64" spans="1:17" ht="13.5" customHeight="1">
      <c r="A64" s="179"/>
      <c r="B64" s="38">
        <v>90</v>
      </c>
      <c r="C64" s="19">
        <v>90</v>
      </c>
      <c r="D64" s="19">
        <v>1</v>
      </c>
      <c r="E64" s="141" t="s">
        <v>10</v>
      </c>
      <c r="G64" s="179"/>
      <c r="H64" s="38">
        <f t="shared" si="6"/>
        <v>94</v>
      </c>
      <c r="I64" s="19">
        <f t="shared" si="7"/>
        <v>94</v>
      </c>
      <c r="J64" s="19">
        <v>1</v>
      </c>
      <c r="K64" s="141" t="s">
        <v>10</v>
      </c>
      <c r="M64" s="179"/>
      <c r="N64" s="38">
        <f t="shared" si="4"/>
        <v>99</v>
      </c>
      <c r="O64" s="19">
        <v>99</v>
      </c>
      <c r="P64" s="19">
        <v>1</v>
      </c>
      <c r="Q64" s="141" t="s">
        <v>10</v>
      </c>
    </row>
    <row r="65" spans="1:17" ht="13.5" customHeight="1">
      <c r="A65" s="179" t="s">
        <v>179</v>
      </c>
      <c r="B65" s="38">
        <v>70</v>
      </c>
      <c r="C65" s="19">
        <v>1750</v>
      </c>
      <c r="D65" s="19">
        <v>25</v>
      </c>
      <c r="E65" s="141" t="s">
        <v>10</v>
      </c>
      <c r="G65" s="179" t="s">
        <v>179</v>
      </c>
      <c r="H65" s="38">
        <f t="shared" si="6"/>
        <v>74</v>
      </c>
      <c r="I65" s="19">
        <f t="shared" si="7"/>
        <v>1850</v>
      </c>
      <c r="J65" s="19">
        <v>25</v>
      </c>
      <c r="K65" s="141" t="s">
        <v>10</v>
      </c>
      <c r="M65" s="269" t="s">
        <v>179</v>
      </c>
      <c r="N65" s="38">
        <f t="shared" si="4"/>
        <v>77</v>
      </c>
      <c r="O65" s="76">
        <v>1925</v>
      </c>
      <c r="P65" s="19">
        <v>25</v>
      </c>
      <c r="Q65" s="141" t="s">
        <v>10</v>
      </c>
    </row>
    <row r="66" spans="1:17">
      <c r="A66" s="179"/>
      <c r="B66" s="38">
        <v>80</v>
      </c>
      <c r="C66" s="19">
        <v>800</v>
      </c>
      <c r="D66" s="19">
        <v>10</v>
      </c>
      <c r="E66" s="141" t="s">
        <v>10</v>
      </c>
      <c r="G66" s="179"/>
      <c r="H66" s="38">
        <f t="shared" si="6"/>
        <v>84</v>
      </c>
      <c r="I66" s="19">
        <f t="shared" si="7"/>
        <v>840</v>
      </c>
      <c r="J66" s="19">
        <v>10</v>
      </c>
      <c r="K66" s="141" t="s">
        <v>10</v>
      </c>
      <c r="M66" s="179"/>
      <c r="N66" s="38">
        <f t="shared" si="4"/>
        <v>88</v>
      </c>
      <c r="O66" s="19">
        <v>880</v>
      </c>
      <c r="P66" s="19">
        <v>10</v>
      </c>
      <c r="Q66" s="141" t="s">
        <v>10</v>
      </c>
    </row>
    <row r="67" spans="1:17" ht="12.75" customHeight="1">
      <c r="A67" s="179"/>
      <c r="B67" s="38">
        <v>90</v>
      </c>
      <c r="C67" s="19">
        <v>90</v>
      </c>
      <c r="D67" s="19">
        <v>1</v>
      </c>
      <c r="E67" s="141" t="s">
        <v>10</v>
      </c>
      <c r="G67" s="179"/>
      <c r="H67" s="38">
        <f t="shared" si="6"/>
        <v>94</v>
      </c>
      <c r="I67" s="19">
        <f t="shared" si="7"/>
        <v>94</v>
      </c>
      <c r="J67" s="19">
        <v>1</v>
      </c>
      <c r="K67" s="141" t="s">
        <v>10</v>
      </c>
      <c r="M67" s="179"/>
      <c r="N67" s="38">
        <f t="shared" si="4"/>
        <v>99</v>
      </c>
      <c r="O67" s="76">
        <v>99</v>
      </c>
      <c r="P67" s="19">
        <v>1</v>
      </c>
      <c r="Q67" s="141" t="s">
        <v>10</v>
      </c>
    </row>
    <row r="68" spans="1:17" ht="13.5" customHeight="1">
      <c r="A68" s="179" t="s">
        <v>180</v>
      </c>
      <c r="B68" s="38">
        <v>120</v>
      </c>
      <c r="C68" s="19">
        <v>3000</v>
      </c>
      <c r="D68" s="19">
        <v>25</v>
      </c>
      <c r="E68" s="141" t="s">
        <v>10</v>
      </c>
      <c r="G68" s="179" t="s">
        <v>180</v>
      </c>
      <c r="H68" s="38">
        <f t="shared" si="6"/>
        <v>124</v>
      </c>
      <c r="I68" s="19">
        <f t="shared" si="7"/>
        <v>3100</v>
      </c>
      <c r="J68" s="19">
        <v>25</v>
      </c>
      <c r="K68" s="141" t="s">
        <v>10</v>
      </c>
      <c r="M68" s="269" t="s">
        <v>180</v>
      </c>
      <c r="N68" s="38">
        <f t="shared" si="4"/>
        <v>132</v>
      </c>
      <c r="O68" s="19">
        <v>3300</v>
      </c>
      <c r="P68" s="19">
        <v>25</v>
      </c>
      <c r="Q68" s="141" t="s">
        <v>10</v>
      </c>
    </row>
    <row r="69" spans="1:17" ht="13.5" customHeight="1">
      <c r="A69" s="179"/>
      <c r="B69" s="38">
        <v>130</v>
      </c>
      <c r="C69" s="19">
        <v>1300</v>
      </c>
      <c r="D69" s="19">
        <v>10</v>
      </c>
      <c r="E69" s="141" t="s">
        <v>10</v>
      </c>
      <c r="G69" s="179"/>
      <c r="H69" s="38">
        <f t="shared" si="6"/>
        <v>134</v>
      </c>
      <c r="I69" s="19">
        <f t="shared" si="7"/>
        <v>1340</v>
      </c>
      <c r="J69" s="19">
        <v>10</v>
      </c>
      <c r="K69" s="141" t="s">
        <v>10</v>
      </c>
      <c r="M69" s="179"/>
      <c r="N69" s="38">
        <f t="shared" si="4"/>
        <v>143</v>
      </c>
      <c r="O69" s="76">
        <v>1430</v>
      </c>
      <c r="P69" s="19">
        <v>10</v>
      </c>
      <c r="Q69" s="141" t="s">
        <v>10</v>
      </c>
    </row>
    <row r="70" spans="1:17" ht="12.75" customHeight="1">
      <c r="A70" s="179"/>
      <c r="B70" s="38">
        <v>140</v>
      </c>
      <c r="C70" s="19">
        <v>140</v>
      </c>
      <c r="D70" s="19">
        <v>1</v>
      </c>
      <c r="E70" s="141" t="s">
        <v>10</v>
      </c>
      <c r="G70" s="179"/>
      <c r="H70" s="38">
        <f t="shared" si="6"/>
        <v>144</v>
      </c>
      <c r="I70" s="19">
        <f t="shared" si="7"/>
        <v>144</v>
      </c>
      <c r="J70" s="19">
        <v>1</v>
      </c>
      <c r="K70" s="141" t="s">
        <v>10</v>
      </c>
      <c r="M70" s="179"/>
      <c r="N70" s="38">
        <f t="shared" si="4"/>
        <v>154</v>
      </c>
      <c r="O70" s="19">
        <v>154</v>
      </c>
      <c r="P70" s="19">
        <v>1</v>
      </c>
      <c r="Q70" s="141" t="s">
        <v>10</v>
      </c>
    </row>
    <row r="71" spans="1:17" ht="69" customHeight="1">
      <c r="A71" s="289" t="s">
        <v>181</v>
      </c>
      <c r="B71" s="289"/>
      <c r="C71" s="289"/>
      <c r="D71" s="289"/>
      <c r="E71" s="289"/>
      <c r="F71" s="145"/>
      <c r="G71" s="289" t="s">
        <v>181</v>
      </c>
      <c r="H71" s="289"/>
      <c r="I71" s="289"/>
      <c r="J71" s="289"/>
      <c r="K71" s="289"/>
      <c r="M71" s="290" t="s">
        <v>182</v>
      </c>
      <c r="N71" s="291"/>
      <c r="O71" s="291"/>
      <c r="P71" s="291"/>
      <c r="Q71" s="292"/>
    </row>
  </sheetData>
  <mergeCells count="84">
    <mergeCell ref="A68:A70"/>
    <mergeCell ref="G68:G70"/>
    <mergeCell ref="M68:M70"/>
    <mergeCell ref="A71:E71"/>
    <mergeCell ref="G71:K71"/>
    <mergeCell ref="M71:Q71"/>
    <mergeCell ref="A62:A64"/>
    <mergeCell ref="G62:G64"/>
    <mergeCell ref="M62:M64"/>
    <mergeCell ref="A65:A67"/>
    <mergeCell ref="G65:G67"/>
    <mergeCell ref="M65:M67"/>
    <mergeCell ref="A56:A58"/>
    <mergeCell ref="G56:G58"/>
    <mergeCell ref="M56:M58"/>
    <mergeCell ref="A59:A61"/>
    <mergeCell ref="G59:G61"/>
    <mergeCell ref="M59:M61"/>
    <mergeCell ref="A50:A52"/>
    <mergeCell ref="G50:G52"/>
    <mergeCell ref="M50:M52"/>
    <mergeCell ref="A53:A55"/>
    <mergeCell ref="G53:G55"/>
    <mergeCell ref="M53:M55"/>
    <mergeCell ref="A44:A46"/>
    <mergeCell ref="G44:G46"/>
    <mergeCell ref="M44:M46"/>
    <mergeCell ref="A47:A49"/>
    <mergeCell ref="G47:G49"/>
    <mergeCell ref="M47:M49"/>
    <mergeCell ref="A38:A40"/>
    <mergeCell ref="G38:G40"/>
    <mergeCell ref="M38:M40"/>
    <mergeCell ref="A41:A43"/>
    <mergeCell ref="G41:G43"/>
    <mergeCell ref="M41:M43"/>
    <mergeCell ref="A34:E34"/>
    <mergeCell ref="G34:K34"/>
    <mergeCell ref="M34:Q34"/>
    <mergeCell ref="A35:A37"/>
    <mergeCell ref="G35:G37"/>
    <mergeCell ref="M35:M37"/>
    <mergeCell ref="A30:A31"/>
    <mergeCell ref="G30:G31"/>
    <mergeCell ref="M30:M31"/>
    <mergeCell ref="A32:A33"/>
    <mergeCell ref="G32:G33"/>
    <mergeCell ref="M32:M33"/>
    <mergeCell ref="A27:E27"/>
    <mergeCell ref="G27:K27"/>
    <mergeCell ref="M27:Q27"/>
    <mergeCell ref="A28:A29"/>
    <mergeCell ref="G28:G29"/>
    <mergeCell ref="M28:M29"/>
    <mergeCell ref="A22:A24"/>
    <mergeCell ref="G22:G24"/>
    <mergeCell ref="M22:M24"/>
    <mergeCell ref="A25:A26"/>
    <mergeCell ref="G25:G26"/>
    <mergeCell ref="M25:M26"/>
    <mergeCell ref="A16:A18"/>
    <mergeCell ref="G16:G18"/>
    <mergeCell ref="M16:M18"/>
    <mergeCell ref="A19:A21"/>
    <mergeCell ref="G19:G21"/>
    <mergeCell ref="M19:M21"/>
    <mergeCell ref="A10:A12"/>
    <mergeCell ref="G10:G12"/>
    <mergeCell ref="M10:M12"/>
    <mergeCell ref="A13:A15"/>
    <mergeCell ref="G13:G15"/>
    <mergeCell ref="M13:M15"/>
    <mergeCell ref="A4:A6"/>
    <mergeCell ref="G4:G6"/>
    <mergeCell ref="M4:M6"/>
    <mergeCell ref="A7:A9"/>
    <mergeCell ref="G7:G9"/>
    <mergeCell ref="M7:M9"/>
    <mergeCell ref="A1:E1"/>
    <mergeCell ref="G1:K1"/>
    <mergeCell ref="M1:Q1"/>
    <mergeCell ref="A3:D3"/>
    <mergeCell ref="G3:K3"/>
    <mergeCell ref="M3:P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1" sqref="J21"/>
    </sheetView>
  </sheetViews>
  <sheetFormatPr defaultRowHeight="15"/>
  <sheetData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2:AO24"/>
  <sheetViews>
    <sheetView topLeftCell="B1" workbookViewId="0">
      <selection activeCell="F23" sqref="F23"/>
    </sheetView>
  </sheetViews>
  <sheetFormatPr defaultRowHeight="15"/>
  <cols>
    <col min="1" max="1" width="9.140625" style="146"/>
    <col min="2" max="2" width="57.140625" customWidth="1"/>
    <col min="3" max="3" width="16.140625" customWidth="1"/>
    <col min="4" max="4" width="9.140625" style="146"/>
    <col min="5" max="5" width="57.140625" style="146" customWidth="1"/>
    <col min="6" max="6" width="21" style="146" customWidth="1"/>
    <col min="7" max="41" width="9.140625" style="146"/>
  </cols>
  <sheetData>
    <row r="2" spans="1:41" ht="23.25" customHeight="1">
      <c r="B2" s="293" t="s">
        <v>183</v>
      </c>
      <c r="C2" s="294"/>
      <c r="E2" s="293" t="s">
        <v>184</v>
      </c>
      <c r="F2" s="294"/>
    </row>
    <row r="3" spans="1:41" ht="15" hidden="1" customHeight="1">
      <c r="B3" s="295"/>
      <c r="C3" s="296"/>
      <c r="E3" s="295"/>
      <c r="F3" s="296"/>
    </row>
    <row r="4" spans="1:41" ht="0.75" customHeight="1">
      <c r="B4" s="297"/>
      <c r="C4" s="298"/>
      <c r="E4" s="299"/>
      <c r="F4" s="300"/>
    </row>
    <row r="5" spans="1:41" s="147" customFormat="1" ht="24" customHeight="1">
      <c r="A5" s="146"/>
      <c r="B5" s="148" t="s">
        <v>185</v>
      </c>
      <c r="C5" s="149" t="s">
        <v>186</v>
      </c>
      <c r="D5" s="146"/>
      <c r="E5" s="148" t="s">
        <v>185</v>
      </c>
      <c r="F5" s="149" t="s">
        <v>186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</row>
    <row r="6" spans="1:41" s="147" customFormat="1">
      <c r="A6" s="146"/>
      <c r="B6" s="301"/>
      <c r="C6" s="302"/>
      <c r="D6" s="146"/>
      <c r="E6" s="303"/>
      <c r="F6" s="30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</row>
    <row r="7" spans="1:41" s="147" customFormat="1" ht="19.5" customHeight="1">
      <c r="A7" s="146"/>
      <c r="B7" s="150" t="s">
        <v>187</v>
      </c>
      <c r="C7" s="151" t="s">
        <v>188</v>
      </c>
      <c r="D7" s="146"/>
      <c r="E7" s="150" t="s">
        <v>187</v>
      </c>
      <c r="F7" s="151" t="s">
        <v>189</v>
      </c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</row>
    <row r="8" spans="1:41" s="147" customFormat="1" ht="23.25" customHeight="1">
      <c r="A8" s="146"/>
      <c r="B8" s="150" t="s">
        <v>190</v>
      </c>
      <c r="C8" s="151" t="s">
        <v>191</v>
      </c>
      <c r="D8" s="146"/>
      <c r="E8" s="150" t="s">
        <v>190</v>
      </c>
      <c r="F8" s="151" t="s">
        <v>192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</row>
    <row r="9" spans="1:41" s="147" customFormat="1" ht="26.25" customHeight="1">
      <c r="A9" s="146"/>
      <c r="B9" s="150" t="s">
        <v>193</v>
      </c>
      <c r="C9" s="151" t="s">
        <v>194</v>
      </c>
      <c r="D9" s="146"/>
      <c r="E9" s="150" t="s">
        <v>193</v>
      </c>
      <c r="F9" s="151" t="s">
        <v>195</v>
      </c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</row>
    <row r="10" spans="1:41" s="147" customFormat="1" ht="24.75" customHeight="1">
      <c r="A10" s="146"/>
      <c r="B10" s="150" t="s">
        <v>196</v>
      </c>
      <c r="C10" s="151" t="s">
        <v>197</v>
      </c>
      <c r="D10" s="146"/>
      <c r="E10" s="150" t="s">
        <v>196</v>
      </c>
      <c r="F10" s="151" t="s">
        <v>198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</row>
    <row r="11" spans="1:41" s="147" customFormat="1" ht="24.75" customHeight="1">
      <c r="A11" s="146"/>
      <c r="B11" s="150" t="s">
        <v>199</v>
      </c>
      <c r="C11" s="151" t="s">
        <v>200</v>
      </c>
      <c r="D11" s="146"/>
      <c r="E11" s="150" t="s">
        <v>199</v>
      </c>
      <c r="F11" s="151" t="s">
        <v>201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</row>
    <row r="12" spans="1:41" s="147" customFormat="1" ht="24.75" customHeight="1">
      <c r="B12" s="150" t="s">
        <v>202</v>
      </c>
      <c r="C12" s="151" t="s">
        <v>203</v>
      </c>
      <c r="E12" s="150" t="s">
        <v>202</v>
      </c>
      <c r="F12" s="151" t="s">
        <v>204</v>
      </c>
    </row>
    <row r="13" spans="1:41" s="147" customFormat="1" ht="24.75" customHeight="1">
      <c r="B13" s="150" t="s">
        <v>205</v>
      </c>
      <c r="C13" s="151" t="s">
        <v>206</v>
      </c>
      <c r="E13" s="150" t="s">
        <v>205</v>
      </c>
      <c r="F13" s="151" t="s">
        <v>207</v>
      </c>
    </row>
    <row r="14" spans="1:41" s="147" customFormat="1" ht="24.75" customHeight="1">
      <c r="A14" s="146"/>
      <c r="B14" s="150" t="s">
        <v>208</v>
      </c>
      <c r="C14" s="151" t="s">
        <v>209</v>
      </c>
      <c r="D14" s="146"/>
      <c r="E14" s="150" t="s">
        <v>208</v>
      </c>
      <c r="F14" s="151" t="s">
        <v>210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</row>
    <row r="15" spans="1:41" s="147" customFormat="1" ht="27.75" customHeight="1">
      <c r="A15" s="146"/>
      <c r="B15" s="150" t="s">
        <v>211</v>
      </c>
      <c r="C15" s="151" t="s">
        <v>212</v>
      </c>
      <c r="D15" s="146"/>
      <c r="E15" s="150" t="s">
        <v>211</v>
      </c>
      <c r="F15" s="151" t="s">
        <v>213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</row>
    <row r="16" spans="1:41" s="147" customFormat="1" ht="27.75" customHeight="1">
      <c r="A16" s="146"/>
      <c r="B16" s="150" t="s">
        <v>214</v>
      </c>
      <c r="C16" s="151" t="s">
        <v>215</v>
      </c>
      <c r="D16" s="146"/>
      <c r="E16" s="150" t="s">
        <v>214</v>
      </c>
      <c r="F16" s="151" t="s">
        <v>216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</row>
    <row r="17" spans="1:41" s="147" customFormat="1" ht="27.75" customHeight="1">
      <c r="A17" s="146"/>
      <c r="B17" s="150" t="s">
        <v>217</v>
      </c>
      <c r="C17" s="151" t="s">
        <v>215</v>
      </c>
      <c r="D17" s="146"/>
      <c r="E17" s="150" t="s">
        <v>217</v>
      </c>
      <c r="F17" s="151" t="s">
        <v>216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</row>
    <row r="18" spans="1:41" s="147" customFormat="1" ht="28.5" customHeight="1">
      <c r="A18" s="146"/>
      <c r="B18" s="150" t="s">
        <v>218</v>
      </c>
      <c r="C18" s="151" t="s">
        <v>219</v>
      </c>
      <c r="D18" s="146"/>
      <c r="E18" s="150" t="s">
        <v>218</v>
      </c>
      <c r="F18" s="151" t="s">
        <v>220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</row>
    <row r="19" spans="1:41" s="147" customFormat="1" ht="27" customHeight="1">
      <c r="A19" s="146"/>
      <c r="B19" s="150" t="s">
        <v>221</v>
      </c>
      <c r="C19" s="151" t="s">
        <v>222</v>
      </c>
      <c r="D19" s="146"/>
      <c r="E19" s="150" t="s">
        <v>221</v>
      </c>
      <c r="F19" s="151" t="s">
        <v>223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</row>
    <row r="20" spans="1:41" s="147" customFormat="1" ht="27" customHeight="1">
      <c r="A20" s="146"/>
      <c r="B20" s="150" t="s">
        <v>224</v>
      </c>
      <c r="C20" s="151" t="s">
        <v>225</v>
      </c>
      <c r="D20" s="146"/>
      <c r="E20" s="150" t="s">
        <v>224</v>
      </c>
      <c r="F20" s="151" t="s">
        <v>226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</row>
    <row r="21" spans="1:41" s="147" customFormat="1" ht="27" customHeight="1">
      <c r="A21" s="146"/>
      <c r="B21" s="150" t="s">
        <v>227</v>
      </c>
      <c r="C21" s="151" t="s">
        <v>228</v>
      </c>
      <c r="D21" s="146"/>
      <c r="E21" s="150" t="s">
        <v>227</v>
      </c>
      <c r="F21" s="151" t="s">
        <v>229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</row>
    <row r="22" spans="1:41" s="147" customFormat="1" ht="27" customHeight="1">
      <c r="A22" s="146"/>
      <c r="B22" s="152" t="s">
        <v>230</v>
      </c>
      <c r="C22" s="153" t="s">
        <v>231</v>
      </c>
      <c r="D22" s="146"/>
      <c r="E22" s="150" t="s">
        <v>230</v>
      </c>
      <c r="F22" s="151" t="s">
        <v>232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</row>
    <row r="23" spans="1:41" s="147" customFormat="1" ht="29.25" customHeight="1">
      <c r="A23" s="146"/>
      <c r="B23" s="152" t="s">
        <v>233</v>
      </c>
      <c r="C23" s="153" t="s">
        <v>234</v>
      </c>
      <c r="D23" s="146"/>
      <c r="E23" s="154" t="s">
        <v>233</v>
      </c>
      <c r="F23" s="155" t="s">
        <v>235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</row>
    <row r="24" spans="1:41" ht="52.5" customHeight="1">
      <c r="B24" s="305" t="s">
        <v>236</v>
      </c>
      <c r="C24" s="305"/>
      <c r="E24" s="306" t="s">
        <v>237</v>
      </c>
      <c r="F24" s="307"/>
    </row>
  </sheetData>
  <mergeCells count="10">
    <mergeCell ref="B6:C6"/>
    <mergeCell ref="E6:F6"/>
    <mergeCell ref="B24:C24"/>
    <mergeCell ref="E24:F24"/>
    <mergeCell ref="B2:C2"/>
    <mergeCell ref="E2:F2"/>
    <mergeCell ref="B3:C3"/>
    <mergeCell ref="E3:F3"/>
    <mergeCell ref="B4:C4"/>
    <mergeCell ref="E4:F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0" sqref="H30"/>
    </sheetView>
  </sheetViews>
  <sheetFormatPr defaultRowHeight="15"/>
  <sheetData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B2:H16"/>
  <sheetViews>
    <sheetView zoomScale="115" workbookViewId="0">
      <selection activeCell="B2" sqref="B2:C2"/>
    </sheetView>
  </sheetViews>
  <sheetFormatPr defaultRowHeight="15"/>
  <cols>
    <col min="2" max="2" width="34.7109375" customWidth="1"/>
    <col min="3" max="3" width="36.28515625" customWidth="1"/>
    <col min="4" max="5" width="9.140625" hidden="1" customWidth="1"/>
    <col min="7" max="7" width="37" customWidth="1"/>
    <col min="8" max="8" width="41.28515625" customWidth="1"/>
  </cols>
  <sheetData>
    <row r="2" spans="2:8" ht="35.25" customHeight="1">
      <c r="B2" s="308" t="s">
        <v>238</v>
      </c>
      <c r="C2" s="309"/>
      <c r="G2" s="308" t="s">
        <v>239</v>
      </c>
      <c r="H2" s="309"/>
    </row>
    <row r="3" spans="2:8" ht="37.5">
      <c r="B3" s="156" t="s">
        <v>240</v>
      </c>
      <c r="C3" s="157" t="s">
        <v>241</v>
      </c>
      <c r="G3" s="156" t="s">
        <v>240</v>
      </c>
      <c r="H3" s="157" t="s">
        <v>242</v>
      </c>
    </row>
    <row r="4" spans="2:8">
      <c r="B4" s="310"/>
      <c r="C4" s="311"/>
      <c r="G4" s="310"/>
      <c r="H4" s="311"/>
    </row>
    <row r="5" spans="2:8">
      <c r="B5" s="158" t="s">
        <v>243</v>
      </c>
      <c r="C5" s="159" t="s">
        <v>244</v>
      </c>
      <c r="G5" s="158" t="s">
        <v>243</v>
      </c>
      <c r="H5" s="159" t="s">
        <v>245</v>
      </c>
    </row>
    <row r="6" spans="2:8">
      <c r="B6" s="158" t="s">
        <v>246</v>
      </c>
      <c r="C6" s="160" t="s">
        <v>247</v>
      </c>
      <c r="G6" s="158" t="s">
        <v>246</v>
      </c>
      <c r="H6" s="160" t="s">
        <v>248</v>
      </c>
    </row>
    <row r="7" spans="2:8">
      <c r="B7" s="158" t="s">
        <v>249</v>
      </c>
      <c r="C7" s="160" t="s">
        <v>250</v>
      </c>
      <c r="G7" s="158" t="s">
        <v>249</v>
      </c>
      <c r="H7" s="160" t="s">
        <v>251</v>
      </c>
    </row>
    <row r="8" spans="2:8">
      <c r="B8" s="158" t="s">
        <v>252</v>
      </c>
      <c r="C8" s="160" t="s">
        <v>253</v>
      </c>
      <c r="G8" s="158" t="s">
        <v>252</v>
      </c>
      <c r="H8" s="160" t="s">
        <v>254</v>
      </c>
    </row>
    <row r="9" spans="2:8">
      <c r="B9" s="158" t="s">
        <v>255</v>
      </c>
      <c r="C9" s="160" t="s">
        <v>256</v>
      </c>
      <c r="G9" s="158" t="s">
        <v>255</v>
      </c>
      <c r="H9" s="160" t="s">
        <v>257</v>
      </c>
    </row>
    <row r="10" spans="2:8">
      <c r="B10" s="161" t="s">
        <v>258</v>
      </c>
      <c r="C10" s="162" t="s">
        <v>259</v>
      </c>
      <c r="G10" s="158" t="s">
        <v>258</v>
      </c>
      <c r="H10" s="160" t="s">
        <v>260</v>
      </c>
    </row>
    <row r="11" spans="2:8">
      <c r="B11" s="161" t="s">
        <v>261</v>
      </c>
      <c r="C11" s="162" t="s">
        <v>262</v>
      </c>
      <c r="G11" s="158" t="s">
        <v>261</v>
      </c>
      <c r="H11" s="160" t="s">
        <v>263</v>
      </c>
    </row>
    <row r="12" spans="2:8">
      <c r="B12" s="161" t="s">
        <v>264</v>
      </c>
      <c r="C12" s="162" t="s">
        <v>265</v>
      </c>
      <c r="G12" s="158" t="s">
        <v>264</v>
      </c>
      <c r="H12" s="160" t="s">
        <v>266</v>
      </c>
    </row>
    <row r="13" spans="2:8">
      <c r="B13" s="161" t="s">
        <v>267</v>
      </c>
      <c r="C13" s="162" t="s">
        <v>268</v>
      </c>
      <c r="G13" s="163" t="s">
        <v>267</v>
      </c>
      <c r="H13" s="164" t="s">
        <v>269</v>
      </c>
    </row>
    <row r="14" spans="2:8" ht="53.25" customHeight="1">
      <c r="B14" s="305" t="s">
        <v>236</v>
      </c>
      <c r="C14" s="305"/>
      <c r="G14" s="306" t="s">
        <v>270</v>
      </c>
      <c r="H14" s="307"/>
    </row>
    <row r="15" spans="2:8" hidden="1">
      <c r="B15" s="312"/>
      <c r="C15" s="313"/>
    </row>
    <row r="16" spans="2:8" ht="15" hidden="1" customHeight="1">
      <c r="B16" s="314"/>
      <c r="C16" s="315"/>
    </row>
  </sheetData>
  <mergeCells count="8">
    <mergeCell ref="B15:C15"/>
    <mergeCell ref="B16:C16"/>
    <mergeCell ref="B2:C2"/>
    <mergeCell ref="G2:H2"/>
    <mergeCell ref="B4:C4"/>
    <mergeCell ref="G4:H4"/>
    <mergeCell ref="B14:C14"/>
    <mergeCell ref="G14:H14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9" sqref="I9"/>
    </sheetView>
  </sheetViews>
  <sheetFormatPr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r7-office/2025.4.1.1604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ТОЛЬЯТТИ-ОСНОВНОЙ ДЛЯ КП</vt:lpstr>
      <vt:lpstr>ТЛТ_САМАРА_ТИМОФЕЕВКА-ОСНОВНОЙ</vt:lpstr>
      <vt:lpstr>Прайс 17.03.2025 Тольятти</vt:lpstr>
      <vt:lpstr>ТЛТ_САМАРА_ТИМОФЕЕВКА -ДОБАВКИ </vt:lpstr>
      <vt:lpstr>--------</vt:lpstr>
      <vt:lpstr>ТЛТ_ТИМОФЕЕВКА КОРМУШКИ ПОИЛКИ </vt:lpstr>
      <vt:lpstr>-----------</vt:lpstr>
      <vt:lpstr>ТЛТ_ТИМОФЕЕВКА ОЦИНКОВАННЫЕ </vt:lpstr>
      <vt:lpstr>----------</vt:lpstr>
      <vt:lpstr>Тольятти_Тимофеевка клетки</vt:lpstr>
      <vt:lpstr>---------------</vt:lpstr>
      <vt:lpstr>Уценка клетки ТОЛЬЯТТИ  8.09.22</vt:lpstr>
      <vt:lpstr>'ТЛТ_САМАРА_ТИМОФЕЕВКА-ОСНОВНОЙ'!Область_печати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Бух_Зерновая</dc:creator>
  <cp:lastModifiedBy>МАНАГЕР</cp:lastModifiedBy>
  <cp:revision>71</cp:revision>
  <dcterms:created xsi:type="dcterms:W3CDTF">2006-09-28T05:33:49Z</dcterms:created>
  <dcterms:modified xsi:type="dcterms:W3CDTF">2026-06-30T08:41:00Z</dcterms:modified>
</cp:coreProperties>
</file>